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S:\Quarterly accounts\Press release\Press release 2021\Q2\"/>
    </mc:Choice>
  </mc:AlternateContent>
  <xr:revisionPtr revIDLastSave="0" documentId="13_ncr:1_{247E7FF0-0713-42CE-AFDB-41850684FC44}" xr6:coauthVersionLast="45" xr6:coauthVersionMax="45" xr10:uidLastSave="{00000000-0000-0000-0000-000000000000}"/>
  <bookViews>
    <workbookView xWindow="-120" yWindow="-120" windowWidth="29040" windowHeight="15840" xr2:uid="{92537272-B394-44C5-A6BD-6870D9192D50}"/>
  </bookViews>
  <sheets>
    <sheet name="Key figures Q2" sheetId="1" r:id="rId1"/>
    <sheet name="PL Q2" sheetId="2" r:id="rId2"/>
    <sheet name="CF Q2" sheetId="3" r:id="rId3"/>
    <sheet name="BS Q2" sheetId="4" r:id="rId4"/>
    <sheet name="EQ Q2" sheetId="5" r:id="rId5"/>
    <sheet name="Sales Q2" sheetId="6" r:id="rId6"/>
    <sheet name="New biopharmsplit Q1 to Q4 2020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2" l="1"/>
  <c r="B48" i="2"/>
  <c r="D45" i="2"/>
  <c r="B45" i="2"/>
  <c r="D34" i="2"/>
  <c r="D33" i="2"/>
  <c r="B34" i="2"/>
  <c r="B33" i="2"/>
  <c r="D69" i="2"/>
  <c r="D68" i="2"/>
  <c r="D66" i="2"/>
  <c r="D65" i="2"/>
  <c r="D64" i="2"/>
  <c r="D63" i="2"/>
  <c r="D62" i="2"/>
  <c r="D59" i="2"/>
  <c r="D55" i="2"/>
  <c r="D50" i="2"/>
  <c r="D47" i="2"/>
  <c r="D44" i="2"/>
  <c r="D41" i="2"/>
  <c r="D40" i="2"/>
  <c r="D30" i="2"/>
  <c r="D27" i="2"/>
  <c r="D25" i="2"/>
  <c r="D22" i="2"/>
  <c r="D21" i="2"/>
  <c r="D19" i="2"/>
  <c r="D16" i="2"/>
  <c r="D15" i="2"/>
  <c r="D14" i="2"/>
  <c r="D13" i="2"/>
  <c r="D11" i="2"/>
  <c r="D8" i="2"/>
  <c r="D7" i="2"/>
  <c r="B69" i="2"/>
  <c r="B68" i="2"/>
  <c r="B66" i="2"/>
  <c r="B65" i="2"/>
  <c r="B64" i="2"/>
  <c r="B63" i="2"/>
  <c r="B62" i="2"/>
  <c r="B59" i="2"/>
  <c r="B55" i="2"/>
  <c r="B50" i="2"/>
  <c r="B47" i="2"/>
  <c r="B44" i="2"/>
  <c r="B41" i="2"/>
  <c r="B40" i="2"/>
  <c r="B30" i="2"/>
  <c r="B27" i="2"/>
  <c r="B25" i="2"/>
  <c r="B22" i="2"/>
  <c r="B21" i="2"/>
  <c r="B19" i="2"/>
  <c r="B16" i="2"/>
  <c r="B15" i="2"/>
  <c r="B14" i="2"/>
  <c r="B13" i="2"/>
  <c r="B11" i="2"/>
  <c r="B8" i="2"/>
  <c r="B7" i="2"/>
  <c r="F2" i="2"/>
  <c r="B10" i="1" l="1"/>
  <c r="B11" i="1"/>
  <c r="B13" i="1"/>
  <c r="B14" i="1"/>
  <c r="B15" i="1"/>
  <c r="B16" i="1"/>
  <c r="B17" i="1"/>
  <c r="B18" i="1"/>
  <c r="B19" i="1"/>
  <c r="B21" i="1"/>
  <c r="B22" i="1"/>
  <c r="B24" i="1"/>
  <c r="B25" i="1"/>
  <c r="B26" i="1"/>
  <c r="B28" i="1"/>
  <c r="B30" i="1"/>
  <c r="B32" i="1"/>
  <c r="B34" i="1"/>
  <c r="B35" i="1"/>
  <c r="B36" i="1"/>
  <c r="B37" i="1"/>
  <c r="B39" i="1"/>
  <c r="B40" i="1"/>
  <c r="B41" i="1"/>
  <c r="B43" i="1"/>
  <c r="B45" i="1"/>
  <c r="B46" i="1"/>
  <c r="B47" i="1"/>
  <c r="B48" i="1"/>
  <c r="B51" i="1"/>
  <c r="B52" i="1"/>
  <c r="B53" i="1"/>
  <c r="B54" i="1"/>
  <c r="B55" i="1"/>
  <c r="B56" i="1"/>
  <c r="B57" i="1"/>
  <c r="B58" i="1"/>
  <c r="B59" i="1"/>
  <c r="B60" i="1"/>
  <c r="B62" i="1"/>
  <c r="B63" i="1"/>
  <c r="B64" i="1"/>
  <c r="B65" i="1"/>
  <c r="B68" i="1"/>
  <c r="B69" i="1"/>
  <c r="B70" i="1"/>
  <c r="B71" i="1"/>
  <c r="B72" i="1"/>
  <c r="B73" i="1"/>
  <c r="B76" i="1"/>
  <c r="B77" i="1"/>
  <c r="B8" i="1"/>
  <c r="D37" i="3" l="1"/>
  <c r="B37" i="3"/>
  <c r="H36" i="7" l="1"/>
  <c r="G36" i="7"/>
  <c r="F36" i="7"/>
  <c r="E36" i="7"/>
  <c r="D36" i="7"/>
  <c r="C36" i="7"/>
  <c r="B36" i="7" s="1"/>
  <c r="C35" i="7"/>
  <c r="B35" i="7" s="1"/>
  <c r="C34" i="7"/>
  <c r="B34" i="7" s="1"/>
  <c r="C33" i="7"/>
  <c r="B33" i="7"/>
  <c r="C32" i="7"/>
  <c r="B32" i="7" s="1"/>
  <c r="C31" i="7"/>
  <c r="B31" i="7"/>
  <c r="C30" i="7"/>
  <c r="B30" i="7"/>
  <c r="H27" i="7"/>
  <c r="G27" i="7"/>
  <c r="F27" i="7"/>
  <c r="C27" i="7" s="1"/>
  <c r="B27" i="7" s="1"/>
  <c r="E27" i="7"/>
  <c r="D27" i="7"/>
  <c r="C26" i="7"/>
  <c r="B26" i="7" s="1"/>
  <c r="C25" i="7"/>
  <c r="B25" i="7"/>
  <c r="C24" i="7"/>
  <c r="B24" i="7"/>
  <c r="C23" i="7"/>
  <c r="B23" i="7"/>
  <c r="C22" i="7"/>
  <c r="B22" i="7"/>
  <c r="C21" i="7"/>
  <c r="B21" i="7"/>
  <c r="H18" i="7"/>
  <c r="G18" i="7"/>
  <c r="F18" i="7"/>
  <c r="E18" i="7"/>
  <c r="D18" i="7"/>
  <c r="C18" i="7"/>
  <c r="B18" i="7" s="1"/>
  <c r="C17" i="7"/>
  <c r="B17" i="7" s="1"/>
  <c r="C16" i="7"/>
  <c r="B16" i="7"/>
  <c r="C15" i="7"/>
  <c r="B15" i="7"/>
  <c r="C14" i="7"/>
  <c r="B14" i="7" s="1"/>
  <c r="C13" i="7"/>
  <c r="B13" i="7" s="1"/>
  <c r="C12" i="7"/>
  <c r="B12" i="7"/>
  <c r="H9" i="7"/>
  <c r="G9" i="7"/>
  <c r="F9" i="7"/>
  <c r="E9" i="7"/>
  <c r="D9" i="7"/>
  <c r="C9" i="7" s="1"/>
  <c r="B9" i="7" s="1"/>
  <c r="C8" i="7"/>
  <c r="B8" i="7"/>
  <c r="C7" i="7"/>
  <c r="B7" i="7"/>
  <c r="C6" i="7"/>
  <c r="B6" i="7"/>
  <c r="C5" i="7"/>
  <c r="B5" i="7"/>
  <c r="C4" i="7"/>
  <c r="B4" i="7"/>
  <c r="C3" i="7"/>
  <c r="B3" i="7"/>
  <c r="J56" i="6" l="1"/>
  <c r="I56" i="6"/>
  <c r="H56" i="6"/>
  <c r="G56" i="6"/>
  <c r="F56" i="6"/>
  <c r="E56" i="6"/>
  <c r="D56" i="6"/>
  <c r="J55" i="6"/>
  <c r="I55" i="6"/>
  <c r="H55" i="6"/>
  <c r="G55" i="6"/>
  <c r="F55" i="6"/>
  <c r="E55" i="6"/>
  <c r="D55" i="6"/>
  <c r="D40" i="3" l="1"/>
  <c r="B40" i="3"/>
  <c r="B35" i="3"/>
  <c r="D35" i="3"/>
  <c r="B36" i="3"/>
  <c r="D36" i="3"/>
  <c r="B38" i="3"/>
  <c r="D38" i="3"/>
  <c r="B39" i="3"/>
  <c r="D39" i="3"/>
  <c r="B43" i="3"/>
  <c r="D43" i="3"/>
  <c r="B46" i="3"/>
  <c r="D46" i="3"/>
  <c r="B48" i="3"/>
  <c r="D48" i="3"/>
  <c r="B50" i="3"/>
  <c r="D50" i="3"/>
  <c r="B53" i="3"/>
  <c r="D53" i="3"/>
  <c r="D26" i="3"/>
  <c r="B26" i="3"/>
  <c r="D25" i="3"/>
  <c r="B25" i="3"/>
  <c r="B21" i="4"/>
  <c r="H2" i="2"/>
  <c r="M48" i="1"/>
  <c r="M51" i="1"/>
  <c r="M77" i="1" l="1"/>
  <c r="M76" i="1"/>
  <c r="M73" i="1"/>
  <c r="M72" i="1"/>
  <c r="M71" i="1"/>
  <c r="M70" i="1"/>
  <c r="M69" i="1"/>
  <c r="M68" i="1"/>
  <c r="M46" i="1"/>
  <c r="M45" i="1"/>
  <c r="M43" i="1"/>
  <c r="M41" i="1"/>
  <c r="M22" i="1"/>
  <c r="M18" i="1"/>
  <c r="M16" i="1"/>
  <c r="M14" i="1"/>
  <c r="M11" i="1"/>
  <c r="M65" i="1"/>
  <c r="M64" i="1"/>
  <c r="M63" i="1"/>
  <c r="M62" i="1"/>
  <c r="M60" i="1"/>
  <c r="M59" i="1"/>
  <c r="M58" i="1"/>
  <c r="M57" i="1"/>
  <c r="M56" i="1"/>
  <c r="M55" i="1"/>
  <c r="M54" i="1"/>
  <c r="M53" i="1"/>
  <c r="M52" i="1"/>
  <c r="M47" i="1"/>
  <c r="M40" i="1"/>
  <c r="M39" i="1"/>
  <c r="M37" i="1"/>
  <c r="M36" i="1"/>
  <c r="M35" i="1"/>
  <c r="M34" i="1"/>
  <c r="M32" i="1"/>
  <c r="M30" i="1"/>
  <c r="M28" i="1"/>
  <c r="M26" i="1"/>
  <c r="M25" i="1"/>
  <c r="M24" i="1"/>
  <c r="M21" i="1"/>
  <c r="M19" i="1"/>
  <c r="M17" i="1"/>
  <c r="M15" i="1"/>
  <c r="M13" i="1"/>
  <c r="M10" i="1"/>
  <c r="M8" i="1"/>
  <c r="J135" i="6" l="1"/>
  <c r="I135" i="6"/>
  <c r="H135" i="6"/>
  <c r="G135" i="6"/>
  <c r="F135" i="6"/>
  <c r="E135" i="6"/>
  <c r="D135" i="6"/>
  <c r="J134" i="6"/>
  <c r="I134" i="6"/>
  <c r="H134" i="6"/>
  <c r="G134" i="6"/>
  <c r="F134" i="6"/>
  <c r="E134" i="6"/>
  <c r="D134" i="6"/>
  <c r="J133" i="6"/>
  <c r="I133" i="6"/>
  <c r="H133" i="6"/>
  <c r="G133" i="6"/>
  <c r="F133" i="6"/>
  <c r="E133" i="6"/>
  <c r="D133" i="6"/>
  <c r="J132" i="6"/>
  <c r="I132" i="6"/>
  <c r="H132" i="6"/>
  <c r="G132" i="6"/>
  <c r="F132" i="6"/>
  <c r="E132" i="6"/>
  <c r="D132" i="6"/>
  <c r="J130" i="6"/>
  <c r="I130" i="6"/>
  <c r="H130" i="6"/>
  <c r="G130" i="6"/>
  <c r="F130" i="6"/>
  <c r="E130" i="6"/>
  <c r="D130" i="6"/>
  <c r="J129" i="6"/>
  <c r="I129" i="6"/>
  <c r="H129" i="6"/>
  <c r="G129" i="6"/>
  <c r="F129" i="6"/>
  <c r="E129" i="6"/>
  <c r="D129" i="6"/>
  <c r="J128" i="6"/>
  <c r="I128" i="6"/>
  <c r="H128" i="6"/>
  <c r="G128" i="6"/>
  <c r="F128" i="6"/>
  <c r="E128" i="6"/>
  <c r="D128" i="6"/>
  <c r="J127" i="6"/>
  <c r="I127" i="6"/>
  <c r="H127" i="6"/>
  <c r="G127" i="6"/>
  <c r="F127" i="6"/>
  <c r="E127" i="6"/>
  <c r="D127" i="6"/>
  <c r="J126" i="6"/>
  <c r="I126" i="6"/>
  <c r="H126" i="6"/>
  <c r="G126" i="6"/>
  <c r="F126" i="6"/>
  <c r="E126" i="6"/>
  <c r="D126" i="6"/>
  <c r="J125" i="6"/>
  <c r="I125" i="6"/>
  <c r="H125" i="6"/>
  <c r="G125" i="6"/>
  <c r="F125" i="6"/>
  <c r="E125" i="6"/>
  <c r="D125" i="6"/>
  <c r="J122" i="6"/>
  <c r="I122" i="6"/>
  <c r="H122" i="6"/>
  <c r="G122" i="6"/>
  <c r="F122" i="6"/>
  <c r="E122" i="6"/>
  <c r="D122" i="6"/>
  <c r="J121" i="6"/>
  <c r="I121" i="6"/>
  <c r="H121" i="6"/>
  <c r="G121" i="6"/>
  <c r="F121" i="6"/>
  <c r="E121" i="6"/>
  <c r="D121" i="6"/>
  <c r="J120" i="6"/>
  <c r="I120" i="6"/>
  <c r="H120" i="6"/>
  <c r="G120" i="6"/>
  <c r="F120" i="6"/>
  <c r="E120" i="6"/>
  <c r="D120" i="6"/>
  <c r="J119" i="6"/>
  <c r="I119" i="6"/>
  <c r="H119" i="6"/>
  <c r="G119" i="6"/>
  <c r="F119" i="6"/>
  <c r="E119" i="6"/>
  <c r="D119" i="6"/>
  <c r="J118" i="6"/>
  <c r="I118" i="6"/>
  <c r="H118" i="6"/>
  <c r="G118" i="6"/>
  <c r="F118" i="6"/>
  <c r="E118" i="6"/>
  <c r="D118" i="6"/>
  <c r="J117" i="6"/>
  <c r="I117" i="6"/>
  <c r="H117" i="6"/>
  <c r="G117" i="6"/>
  <c r="F117" i="6"/>
  <c r="E117" i="6"/>
  <c r="D117" i="6"/>
  <c r="J114" i="6"/>
  <c r="I114" i="6"/>
  <c r="H114" i="6"/>
  <c r="G114" i="6"/>
  <c r="F114" i="6"/>
  <c r="E114" i="6"/>
  <c r="D114" i="6"/>
  <c r="J113" i="6"/>
  <c r="I113" i="6"/>
  <c r="H113" i="6"/>
  <c r="G113" i="6"/>
  <c r="F113" i="6"/>
  <c r="E113" i="6"/>
  <c r="D113" i="6"/>
  <c r="J112" i="6"/>
  <c r="I112" i="6"/>
  <c r="H112" i="6"/>
  <c r="G112" i="6"/>
  <c r="F112" i="6"/>
  <c r="E112" i="6"/>
  <c r="D112" i="6"/>
  <c r="J111" i="6"/>
  <c r="I111" i="6"/>
  <c r="H111" i="6"/>
  <c r="G111" i="6"/>
  <c r="F111" i="6"/>
  <c r="E111" i="6"/>
  <c r="D111" i="6"/>
  <c r="J110" i="6"/>
  <c r="I110" i="6"/>
  <c r="H110" i="6"/>
  <c r="G110" i="6"/>
  <c r="F110" i="6"/>
  <c r="E110" i="6"/>
  <c r="D110" i="6"/>
  <c r="J109" i="6"/>
  <c r="I109" i="6"/>
  <c r="H109" i="6"/>
  <c r="G109" i="6"/>
  <c r="F109" i="6"/>
  <c r="E109" i="6"/>
  <c r="D109" i="6"/>
  <c r="J108" i="6"/>
  <c r="I108" i="6"/>
  <c r="H108" i="6"/>
  <c r="G108" i="6"/>
  <c r="F108" i="6"/>
  <c r="E108" i="6"/>
  <c r="D108" i="6"/>
  <c r="J107" i="6"/>
  <c r="I107" i="6"/>
  <c r="H107" i="6"/>
  <c r="G107" i="6"/>
  <c r="F107" i="6"/>
  <c r="E107" i="6"/>
  <c r="D107" i="6"/>
  <c r="J106" i="6"/>
  <c r="I106" i="6"/>
  <c r="H106" i="6"/>
  <c r="G106" i="6"/>
  <c r="F106" i="6"/>
  <c r="E106" i="6"/>
  <c r="D106" i="6"/>
  <c r="J105" i="6"/>
  <c r="I105" i="6"/>
  <c r="H105" i="6"/>
  <c r="G105" i="6"/>
  <c r="F105" i="6"/>
  <c r="E105" i="6"/>
  <c r="D105" i="6"/>
  <c r="J104" i="6"/>
  <c r="I104" i="6"/>
  <c r="H104" i="6"/>
  <c r="G104" i="6"/>
  <c r="F104" i="6"/>
  <c r="E104" i="6"/>
  <c r="D104" i="6"/>
  <c r="J103" i="6"/>
  <c r="I103" i="6"/>
  <c r="H103" i="6"/>
  <c r="G103" i="6"/>
  <c r="F103" i="6"/>
  <c r="E103" i="6"/>
  <c r="D103" i="6"/>
  <c r="J102" i="6"/>
  <c r="I102" i="6"/>
  <c r="H102" i="6"/>
  <c r="G102" i="6"/>
  <c r="F102" i="6"/>
  <c r="E102" i="6"/>
  <c r="D102" i="6"/>
  <c r="J101" i="6"/>
  <c r="I101" i="6"/>
  <c r="H101" i="6"/>
  <c r="G101" i="6"/>
  <c r="F101" i="6"/>
  <c r="E101" i="6"/>
  <c r="D101" i="6"/>
  <c r="J100" i="6"/>
  <c r="I100" i="6"/>
  <c r="H100" i="6"/>
  <c r="G100" i="6"/>
  <c r="F100" i="6"/>
  <c r="E100" i="6"/>
  <c r="D100" i="6"/>
  <c r="J99" i="6"/>
  <c r="I99" i="6"/>
  <c r="H99" i="6"/>
  <c r="G99" i="6"/>
  <c r="F99" i="6"/>
  <c r="E99" i="6"/>
  <c r="D99" i="6"/>
  <c r="J98" i="6"/>
  <c r="I98" i="6"/>
  <c r="H98" i="6"/>
  <c r="G98" i="6"/>
  <c r="F98" i="6"/>
  <c r="E98" i="6"/>
  <c r="D98" i="6"/>
  <c r="J97" i="6"/>
  <c r="I97" i="6"/>
  <c r="H97" i="6"/>
  <c r="G97" i="6"/>
  <c r="F97" i="6"/>
  <c r="E97" i="6"/>
  <c r="D97" i="6"/>
  <c r="J96" i="6"/>
  <c r="I96" i="6"/>
  <c r="H96" i="6"/>
  <c r="G96" i="6"/>
  <c r="F96" i="6"/>
  <c r="E96" i="6"/>
  <c r="D96" i="6"/>
  <c r="J95" i="6"/>
  <c r="I95" i="6"/>
  <c r="H95" i="6"/>
  <c r="G95" i="6"/>
  <c r="F95" i="6"/>
  <c r="E95" i="6"/>
  <c r="D95" i="6"/>
  <c r="J94" i="6"/>
  <c r="I94" i="6"/>
  <c r="H94" i="6"/>
  <c r="G94" i="6"/>
  <c r="F94" i="6"/>
  <c r="E94" i="6"/>
  <c r="D94" i="6"/>
  <c r="J93" i="6"/>
  <c r="I93" i="6"/>
  <c r="H93" i="6"/>
  <c r="G93" i="6"/>
  <c r="F93" i="6"/>
  <c r="E93" i="6"/>
  <c r="D93" i="6"/>
  <c r="J92" i="6"/>
  <c r="I92" i="6"/>
  <c r="H92" i="6"/>
  <c r="G92" i="6"/>
  <c r="F92" i="6"/>
  <c r="E92" i="6"/>
  <c r="D92" i="6"/>
  <c r="J91" i="6"/>
  <c r="I91" i="6"/>
  <c r="H91" i="6"/>
  <c r="G91" i="6"/>
  <c r="F91" i="6"/>
  <c r="E91" i="6"/>
  <c r="D91" i="6"/>
  <c r="J90" i="6"/>
  <c r="I90" i="6"/>
  <c r="H90" i="6"/>
  <c r="G90" i="6"/>
  <c r="F90" i="6"/>
  <c r="E90" i="6"/>
  <c r="D90" i="6"/>
  <c r="J89" i="6"/>
  <c r="I89" i="6"/>
  <c r="H89" i="6"/>
  <c r="G89" i="6"/>
  <c r="F89" i="6"/>
  <c r="E89" i="6"/>
  <c r="D89" i="6"/>
  <c r="J88" i="6"/>
  <c r="I88" i="6"/>
  <c r="H88" i="6"/>
  <c r="G88" i="6"/>
  <c r="F88" i="6"/>
  <c r="E88" i="6"/>
  <c r="D88" i="6"/>
  <c r="J87" i="6"/>
  <c r="I87" i="6"/>
  <c r="H87" i="6"/>
  <c r="G87" i="6"/>
  <c r="F87" i="6"/>
  <c r="E87" i="6"/>
  <c r="D87" i="6"/>
  <c r="J86" i="6"/>
  <c r="I86" i="6"/>
  <c r="H86" i="6"/>
  <c r="G86" i="6"/>
  <c r="F86" i="6"/>
  <c r="E86" i="6"/>
  <c r="D86" i="6"/>
  <c r="J85" i="6"/>
  <c r="I85" i="6"/>
  <c r="H85" i="6"/>
  <c r="G85" i="6"/>
  <c r="F85" i="6"/>
  <c r="E85" i="6"/>
  <c r="D85" i="6"/>
  <c r="J84" i="6"/>
  <c r="I84" i="6"/>
  <c r="H84" i="6"/>
  <c r="G84" i="6"/>
  <c r="F84" i="6"/>
  <c r="E84" i="6"/>
  <c r="D84" i="6"/>
  <c r="J83" i="6"/>
  <c r="I83" i="6"/>
  <c r="H83" i="6"/>
  <c r="G83" i="6"/>
  <c r="F83" i="6"/>
  <c r="E83" i="6"/>
  <c r="D83" i="6"/>
  <c r="J82" i="6"/>
  <c r="I82" i="6"/>
  <c r="H82" i="6"/>
  <c r="G82" i="6"/>
  <c r="F82" i="6"/>
  <c r="E82" i="6"/>
  <c r="D82" i="6"/>
  <c r="J81" i="6"/>
  <c r="I81" i="6"/>
  <c r="H81" i="6"/>
  <c r="G81" i="6"/>
  <c r="F81" i="6"/>
  <c r="E81" i="6"/>
  <c r="D81" i="6"/>
  <c r="J80" i="6"/>
  <c r="I80" i="6"/>
  <c r="H80" i="6"/>
  <c r="G80" i="6"/>
  <c r="F80" i="6"/>
  <c r="E80" i="6"/>
  <c r="D80" i="6"/>
  <c r="J79" i="6"/>
  <c r="I79" i="6"/>
  <c r="H79" i="6"/>
  <c r="G79" i="6"/>
  <c r="F79" i="6"/>
  <c r="E79" i="6"/>
  <c r="D79" i="6"/>
  <c r="J78" i="6"/>
  <c r="I78" i="6"/>
  <c r="H78" i="6"/>
  <c r="G78" i="6"/>
  <c r="F78" i="6"/>
  <c r="E78" i="6"/>
  <c r="D78" i="6"/>
  <c r="J77" i="6"/>
  <c r="I77" i="6"/>
  <c r="H77" i="6"/>
  <c r="G77" i="6"/>
  <c r="F77" i="6"/>
  <c r="E77" i="6"/>
  <c r="D77" i="6"/>
  <c r="J76" i="6"/>
  <c r="I76" i="6"/>
  <c r="H76" i="6"/>
  <c r="G76" i="6"/>
  <c r="F76" i="6"/>
  <c r="E76" i="6"/>
  <c r="D76" i="6"/>
  <c r="J75" i="6"/>
  <c r="I75" i="6"/>
  <c r="H75" i="6"/>
  <c r="G75" i="6"/>
  <c r="F75" i="6"/>
  <c r="E75" i="6"/>
  <c r="D75" i="6"/>
  <c r="J67" i="6"/>
  <c r="I67" i="6"/>
  <c r="H67" i="6"/>
  <c r="G67" i="6"/>
  <c r="F67" i="6"/>
  <c r="E67" i="6"/>
  <c r="D67" i="6"/>
  <c r="J66" i="6"/>
  <c r="I66" i="6"/>
  <c r="H66" i="6"/>
  <c r="G66" i="6"/>
  <c r="F66" i="6"/>
  <c r="E66" i="6"/>
  <c r="D66" i="6"/>
  <c r="J65" i="6"/>
  <c r="I65" i="6"/>
  <c r="H65" i="6"/>
  <c r="G65" i="6"/>
  <c r="F65" i="6"/>
  <c r="E65" i="6"/>
  <c r="D65" i="6"/>
  <c r="J64" i="6"/>
  <c r="I64" i="6"/>
  <c r="H64" i="6"/>
  <c r="G64" i="6"/>
  <c r="F64" i="6"/>
  <c r="E64" i="6"/>
  <c r="D64" i="6"/>
  <c r="J62" i="6"/>
  <c r="I62" i="6"/>
  <c r="H62" i="6"/>
  <c r="G62" i="6"/>
  <c r="F62" i="6"/>
  <c r="E62" i="6"/>
  <c r="D62" i="6"/>
  <c r="J61" i="6"/>
  <c r="I61" i="6"/>
  <c r="H61" i="6"/>
  <c r="G61" i="6"/>
  <c r="F61" i="6"/>
  <c r="E61" i="6"/>
  <c r="D61" i="6"/>
  <c r="J60" i="6"/>
  <c r="I60" i="6"/>
  <c r="H60" i="6"/>
  <c r="G60" i="6"/>
  <c r="F60" i="6"/>
  <c r="E60" i="6"/>
  <c r="D60" i="6"/>
  <c r="J59" i="6"/>
  <c r="I59" i="6"/>
  <c r="H59" i="6"/>
  <c r="G59" i="6"/>
  <c r="F59" i="6"/>
  <c r="E59" i="6"/>
  <c r="D59" i="6"/>
  <c r="J58" i="6"/>
  <c r="I58" i="6"/>
  <c r="H58" i="6"/>
  <c r="G58" i="6"/>
  <c r="F58" i="6"/>
  <c r="E58" i="6"/>
  <c r="D58" i="6"/>
  <c r="J57" i="6"/>
  <c r="I57" i="6"/>
  <c r="H57" i="6"/>
  <c r="G57" i="6"/>
  <c r="F57" i="6"/>
  <c r="E57" i="6"/>
  <c r="D57" i="6"/>
  <c r="J54" i="6"/>
  <c r="I54" i="6"/>
  <c r="H54" i="6"/>
  <c r="G54" i="6"/>
  <c r="F54" i="6"/>
  <c r="E54" i="6"/>
  <c r="D54" i="6"/>
  <c r="J53" i="6"/>
  <c r="I53" i="6"/>
  <c r="H53" i="6"/>
  <c r="G53" i="6"/>
  <c r="F53" i="6"/>
  <c r="E53" i="6"/>
  <c r="D53" i="6"/>
  <c r="J52" i="6"/>
  <c r="I52" i="6"/>
  <c r="H52" i="6"/>
  <c r="G52" i="6"/>
  <c r="F52" i="6"/>
  <c r="E52" i="6"/>
  <c r="D52" i="6"/>
  <c r="J51" i="6"/>
  <c r="I51" i="6"/>
  <c r="H51" i="6"/>
  <c r="G51" i="6"/>
  <c r="F51" i="6"/>
  <c r="E51" i="6"/>
  <c r="D51" i="6"/>
  <c r="J50" i="6"/>
  <c r="I50" i="6"/>
  <c r="H50" i="6"/>
  <c r="G50" i="6"/>
  <c r="F50" i="6"/>
  <c r="E50" i="6"/>
  <c r="D50" i="6"/>
  <c r="J49" i="6"/>
  <c r="I49" i="6"/>
  <c r="H49" i="6"/>
  <c r="G49" i="6"/>
  <c r="F49" i="6"/>
  <c r="E49" i="6"/>
  <c r="D49" i="6"/>
  <c r="J46" i="6"/>
  <c r="I46" i="6"/>
  <c r="H46" i="6"/>
  <c r="G46" i="6"/>
  <c r="F46" i="6"/>
  <c r="E46" i="6"/>
  <c r="D46" i="6"/>
  <c r="J45" i="6"/>
  <c r="I45" i="6"/>
  <c r="H45" i="6"/>
  <c r="G45" i="6"/>
  <c r="F45" i="6"/>
  <c r="E45" i="6"/>
  <c r="D45" i="6"/>
  <c r="J44" i="6"/>
  <c r="I44" i="6"/>
  <c r="H44" i="6"/>
  <c r="G44" i="6"/>
  <c r="F44" i="6"/>
  <c r="E44" i="6"/>
  <c r="D44" i="6"/>
  <c r="J43" i="6"/>
  <c r="I43" i="6"/>
  <c r="H43" i="6"/>
  <c r="G43" i="6"/>
  <c r="F43" i="6"/>
  <c r="E43" i="6"/>
  <c r="D43" i="6"/>
  <c r="J42" i="6"/>
  <c r="I42" i="6"/>
  <c r="H42" i="6"/>
  <c r="G42" i="6"/>
  <c r="F42" i="6"/>
  <c r="E42" i="6"/>
  <c r="D42" i="6"/>
  <c r="J41" i="6"/>
  <c r="I41" i="6"/>
  <c r="H41" i="6"/>
  <c r="G41" i="6"/>
  <c r="F41" i="6"/>
  <c r="E41" i="6"/>
  <c r="D41" i="6"/>
  <c r="J40" i="6"/>
  <c r="I40" i="6"/>
  <c r="H40" i="6"/>
  <c r="G40" i="6"/>
  <c r="F40" i="6"/>
  <c r="E40" i="6"/>
  <c r="D40" i="6"/>
  <c r="J39" i="6"/>
  <c r="I39" i="6"/>
  <c r="H39" i="6"/>
  <c r="G39" i="6"/>
  <c r="F39" i="6"/>
  <c r="E39" i="6"/>
  <c r="D39" i="6"/>
  <c r="J38" i="6"/>
  <c r="I38" i="6"/>
  <c r="H38" i="6"/>
  <c r="G38" i="6"/>
  <c r="F38" i="6"/>
  <c r="E38" i="6"/>
  <c r="D38" i="6"/>
  <c r="J37" i="6"/>
  <c r="I37" i="6"/>
  <c r="H37" i="6"/>
  <c r="G37" i="6"/>
  <c r="F37" i="6"/>
  <c r="E37" i="6"/>
  <c r="D37" i="6"/>
  <c r="J36" i="6"/>
  <c r="I36" i="6"/>
  <c r="H36" i="6"/>
  <c r="G36" i="6"/>
  <c r="F36" i="6"/>
  <c r="E36" i="6"/>
  <c r="D36" i="6"/>
  <c r="J35" i="6"/>
  <c r="I35" i="6"/>
  <c r="H35" i="6"/>
  <c r="G35" i="6"/>
  <c r="F35" i="6"/>
  <c r="E35" i="6"/>
  <c r="D35" i="6"/>
  <c r="J34" i="6"/>
  <c r="I34" i="6"/>
  <c r="H34" i="6"/>
  <c r="G34" i="6"/>
  <c r="F34" i="6"/>
  <c r="E34" i="6"/>
  <c r="D34" i="6"/>
  <c r="J33" i="6"/>
  <c r="I33" i="6"/>
  <c r="H33" i="6"/>
  <c r="G33" i="6"/>
  <c r="F33" i="6"/>
  <c r="E33" i="6"/>
  <c r="D33" i="6"/>
  <c r="J32" i="6"/>
  <c r="I32" i="6"/>
  <c r="H32" i="6"/>
  <c r="G32" i="6"/>
  <c r="F32" i="6"/>
  <c r="E32" i="6"/>
  <c r="D32" i="6"/>
  <c r="J31" i="6"/>
  <c r="I31" i="6"/>
  <c r="H31" i="6"/>
  <c r="G31" i="6"/>
  <c r="F31" i="6"/>
  <c r="E31" i="6"/>
  <c r="D31" i="6"/>
  <c r="J30" i="6"/>
  <c r="I30" i="6"/>
  <c r="H30" i="6"/>
  <c r="G30" i="6"/>
  <c r="F30" i="6"/>
  <c r="E30" i="6"/>
  <c r="D30" i="6"/>
  <c r="J29" i="6"/>
  <c r="I29" i="6"/>
  <c r="H29" i="6"/>
  <c r="G29" i="6"/>
  <c r="F29" i="6"/>
  <c r="E29" i="6"/>
  <c r="D29" i="6"/>
  <c r="J28" i="6"/>
  <c r="I28" i="6"/>
  <c r="H28" i="6"/>
  <c r="G28" i="6"/>
  <c r="F28" i="6"/>
  <c r="E28" i="6"/>
  <c r="D28" i="6"/>
  <c r="J27" i="6"/>
  <c r="I27" i="6"/>
  <c r="H27" i="6"/>
  <c r="G27" i="6"/>
  <c r="F27" i="6"/>
  <c r="E27" i="6"/>
  <c r="D27" i="6"/>
  <c r="J26" i="6"/>
  <c r="I26" i="6"/>
  <c r="H26" i="6"/>
  <c r="G26" i="6"/>
  <c r="F26" i="6"/>
  <c r="E26" i="6"/>
  <c r="D26" i="6"/>
  <c r="J25" i="6"/>
  <c r="I25" i="6"/>
  <c r="H25" i="6"/>
  <c r="G25" i="6"/>
  <c r="F25" i="6"/>
  <c r="E25" i="6"/>
  <c r="D25" i="6"/>
  <c r="J24" i="6"/>
  <c r="I24" i="6"/>
  <c r="H24" i="6"/>
  <c r="G24" i="6"/>
  <c r="F24" i="6"/>
  <c r="E24" i="6"/>
  <c r="D24" i="6"/>
  <c r="J23" i="6"/>
  <c r="I23" i="6"/>
  <c r="H23" i="6"/>
  <c r="G23" i="6"/>
  <c r="F23" i="6"/>
  <c r="E23" i="6"/>
  <c r="D23" i="6"/>
  <c r="J22" i="6"/>
  <c r="I22" i="6"/>
  <c r="H22" i="6"/>
  <c r="G22" i="6"/>
  <c r="F22" i="6"/>
  <c r="E22" i="6"/>
  <c r="D22" i="6"/>
  <c r="J21" i="6"/>
  <c r="I21" i="6"/>
  <c r="H21" i="6"/>
  <c r="G21" i="6"/>
  <c r="F21" i="6"/>
  <c r="E21" i="6"/>
  <c r="D21" i="6"/>
  <c r="J20" i="6"/>
  <c r="I20" i="6"/>
  <c r="H20" i="6"/>
  <c r="G20" i="6"/>
  <c r="F20" i="6"/>
  <c r="E20" i="6"/>
  <c r="D20" i="6"/>
  <c r="J19" i="6"/>
  <c r="I19" i="6"/>
  <c r="H19" i="6"/>
  <c r="G19" i="6"/>
  <c r="F19" i="6"/>
  <c r="E19" i="6"/>
  <c r="D19" i="6"/>
  <c r="J18" i="6"/>
  <c r="I18" i="6"/>
  <c r="H18" i="6"/>
  <c r="G18" i="6"/>
  <c r="F18" i="6"/>
  <c r="E18" i="6"/>
  <c r="D18" i="6"/>
  <c r="J17" i="6"/>
  <c r="I17" i="6"/>
  <c r="H17" i="6"/>
  <c r="G17" i="6"/>
  <c r="F17" i="6"/>
  <c r="E17" i="6"/>
  <c r="D17" i="6"/>
  <c r="J16" i="6"/>
  <c r="I16" i="6"/>
  <c r="H16" i="6"/>
  <c r="G16" i="6"/>
  <c r="F16" i="6"/>
  <c r="E16" i="6"/>
  <c r="D16" i="6"/>
  <c r="J15" i="6"/>
  <c r="I15" i="6"/>
  <c r="H15" i="6"/>
  <c r="G15" i="6"/>
  <c r="F15" i="6"/>
  <c r="E15" i="6"/>
  <c r="D15" i="6"/>
  <c r="J14" i="6"/>
  <c r="I14" i="6"/>
  <c r="H14" i="6"/>
  <c r="G14" i="6"/>
  <c r="F14" i="6"/>
  <c r="E14" i="6"/>
  <c r="D14" i="6"/>
  <c r="J13" i="6"/>
  <c r="I13" i="6"/>
  <c r="H13" i="6"/>
  <c r="G13" i="6"/>
  <c r="F13" i="6"/>
  <c r="E13" i="6"/>
  <c r="D13" i="6"/>
  <c r="J12" i="6"/>
  <c r="I12" i="6"/>
  <c r="H12" i="6"/>
  <c r="G12" i="6"/>
  <c r="F12" i="6"/>
  <c r="E12" i="6"/>
  <c r="D12" i="6"/>
  <c r="J11" i="6"/>
  <c r="I11" i="6"/>
  <c r="H11" i="6"/>
  <c r="G11" i="6"/>
  <c r="F11" i="6"/>
  <c r="E11" i="6"/>
  <c r="D11" i="6"/>
  <c r="J10" i="6"/>
  <c r="I10" i="6"/>
  <c r="H10" i="6"/>
  <c r="G10" i="6"/>
  <c r="F10" i="6"/>
  <c r="E10" i="6"/>
  <c r="D10" i="6"/>
  <c r="J9" i="6"/>
  <c r="I9" i="6"/>
  <c r="H9" i="6"/>
  <c r="G9" i="6"/>
  <c r="F9" i="6"/>
  <c r="E9" i="6"/>
  <c r="D9" i="6"/>
  <c r="J8" i="6"/>
  <c r="I8" i="6"/>
  <c r="H8" i="6"/>
  <c r="G8" i="6"/>
  <c r="F8" i="6"/>
  <c r="E8" i="6"/>
  <c r="D8" i="6"/>
  <c r="J7" i="6"/>
  <c r="I7" i="6"/>
  <c r="H7" i="6"/>
  <c r="G7" i="6"/>
  <c r="F7" i="6"/>
  <c r="E7" i="6"/>
  <c r="D7" i="6"/>
  <c r="G46" i="5"/>
  <c r="E46" i="5"/>
  <c r="D46" i="5"/>
  <c r="C46" i="5"/>
  <c r="B46" i="5"/>
  <c r="G44" i="5"/>
  <c r="C44" i="5"/>
  <c r="B44" i="5"/>
  <c r="G43" i="5"/>
  <c r="D43" i="5"/>
  <c r="C43" i="5"/>
  <c r="G42" i="5"/>
  <c r="D42" i="5"/>
  <c r="G41" i="5"/>
  <c r="D41" i="5"/>
  <c r="G40" i="5"/>
  <c r="D40" i="5"/>
  <c r="G36" i="5"/>
  <c r="E36" i="5"/>
  <c r="D36" i="5"/>
  <c r="G33" i="5"/>
  <c r="E33" i="5"/>
  <c r="D33" i="5"/>
  <c r="G32" i="5"/>
  <c r="D32" i="5"/>
  <c r="G31" i="5"/>
  <c r="E31" i="5"/>
  <c r="D31" i="5"/>
  <c r="C31" i="5"/>
  <c r="B31" i="5"/>
  <c r="C20" i="5"/>
  <c r="B20" i="5"/>
  <c r="E22" i="5"/>
  <c r="D22" i="5"/>
  <c r="C22" i="5"/>
  <c r="B22" i="5"/>
  <c r="G22" i="5"/>
  <c r="G20" i="5"/>
  <c r="G19" i="5"/>
  <c r="G18" i="5"/>
  <c r="G17" i="5"/>
  <c r="G16" i="5"/>
  <c r="C19" i="5"/>
  <c r="D19" i="5"/>
  <c r="D18" i="5"/>
  <c r="D17" i="5"/>
  <c r="D16" i="5"/>
  <c r="D12" i="5"/>
  <c r="G12" i="5"/>
  <c r="E12" i="5"/>
  <c r="G9" i="5"/>
  <c r="E9" i="5"/>
  <c r="G8" i="5"/>
  <c r="D9" i="5"/>
  <c r="D8" i="5"/>
  <c r="G7" i="5"/>
  <c r="E7" i="5"/>
  <c r="D7" i="5"/>
  <c r="C7" i="5"/>
  <c r="B7" i="5"/>
  <c r="B58" i="4"/>
  <c r="B56" i="4"/>
  <c r="B54" i="4"/>
  <c r="B51" i="4"/>
  <c r="B50" i="4"/>
  <c r="B49" i="4"/>
  <c r="B48" i="4"/>
  <c r="B47" i="4"/>
  <c r="B46" i="4"/>
  <c r="B44" i="4"/>
  <c r="B41" i="4"/>
  <c r="B40" i="4"/>
  <c r="B39" i="4"/>
  <c r="B38" i="4"/>
  <c r="B36" i="4"/>
  <c r="B33" i="4"/>
  <c r="B32" i="4"/>
  <c r="B31" i="4"/>
  <c r="B30" i="4"/>
  <c r="B26" i="4"/>
  <c r="B25" i="4"/>
  <c r="B23" i="4"/>
  <c r="B22" i="4"/>
  <c r="B20" i="4"/>
  <c r="B19" i="4"/>
  <c r="B18" i="4"/>
  <c r="B17" i="4"/>
  <c r="B15" i="4"/>
  <c r="B12" i="4"/>
  <c r="B11" i="4"/>
  <c r="B10" i="4"/>
  <c r="B9" i="4"/>
  <c r="B8" i="4"/>
  <c r="B7" i="4"/>
  <c r="D32" i="3"/>
  <c r="D29" i="3"/>
  <c r="D28" i="3"/>
  <c r="D27" i="3"/>
  <c r="D24" i="3"/>
  <c r="D23" i="3"/>
  <c r="D22" i="3"/>
  <c r="D21" i="3"/>
  <c r="D20" i="3"/>
  <c r="D17" i="3"/>
  <c r="D14" i="3"/>
  <c r="D13" i="3"/>
  <c r="D12" i="3"/>
  <c r="D11" i="3"/>
  <c r="D10" i="3"/>
  <c r="D9" i="3"/>
  <c r="D8" i="3"/>
  <c r="D5" i="3"/>
  <c r="B24" i="3"/>
  <c r="B23" i="3"/>
  <c r="B21" i="3"/>
  <c r="B32" i="3"/>
  <c r="B29" i="3"/>
  <c r="B28" i="3"/>
  <c r="B27" i="3"/>
  <c r="B22" i="3"/>
  <c r="B20" i="3"/>
  <c r="B17" i="3"/>
  <c r="B14" i="3"/>
  <c r="B13" i="3"/>
  <c r="B12" i="3"/>
  <c r="B11" i="3"/>
  <c r="B10" i="3"/>
  <c r="B9" i="3"/>
  <c r="B8" i="3"/>
  <c r="B5" i="3"/>
  <c r="H69" i="2"/>
  <c r="H68" i="2"/>
  <c r="H66" i="2"/>
  <c r="H65" i="2"/>
  <c r="H64" i="2"/>
  <c r="H63" i="2"/>
  <c r="H62" i="2"/>
  <c r="H59" i="2"/>
  <c r="H55" i="2"/>
  <c r="H50" i="2"/>
  <c r="H48" i="2"/>
  <c r="H47" i="2"/>
  <c r="H45" i="2"/>
  <c r="H44" i="2"/>
  <c r="H41" i="2"/>
  <c r="H40" i="2"/>
  <c r="H34" i="2"/>
  <c r="H33" i="2"/>
  <c r="H30" i="2"/>
  <c r="H27" i="2"/>
  <c r="H25" i="2"/>
  <c r="H22" i="2"/>
  <c r="H21" i="2"/>
  <c r="H19" i="2"/>
  <c r="H16" i="2"/>
  <c r="H15" i="2"/>
  <c r="H14" i="2"/>
  <c r="H13" i="2"/>
  <c r="H11" i="2"/>
  <c r="H8" i="2"/>
  <c r="H7" i="2"/>
  <c r="F69" i="2"/>
  <c r="F68" i="2"/>
  <c r="F66" i="2"/>
  <c r="F65" i="2"/>
  <c r="F64" i="2"/>
  <c r="F63" i="2"/>
  <c r="F62" i="2"/>
  <c r="F59" i="2"/>
  <c r="F55" i="2"/>
  <c r="F50" i="2"/>
  <c r="F47" i="2"/>
  <c r="F44" i="2"/>
  <c r="F41" i="2"/>
  <c r="F40" i="2"/>
  <c r="F48" i="2"/>
  <c r="F45" i="2"/>
  <c r="F34" i="2"/>
  <c r="F33" i="2"/>
  <c r="F30" i="2"/>
  <c r="F27" i="2"/>
  <c r="F25" i="2"/>
  <c r="F22" i="2"/>
  <c r="F21" i="2"/>
  <c r="F19" i="2"/>
  <c r="F16" i="2"/>
  <c r="F15" i="2"/>
  <c r="F14" i="2"/>
  <c r="F13" i="2"/>
  <c r="F11" i="2"/>
  <c r="F8" i="2"/>
  <c r="F7" i="2"/>
</calcChain>
</file>

<file path=xl/sharedStrings.xml><?xml version="1.0" encoding="utf-8"?>
<sst xmlns="http://schemas.openxmlformats.org/spreadsheetml/2006/main" count="404" uniqueCount="205">
  <si>
    <t>(Amounts in DKK million, except number of full-time equivalent employees, earnings per share and number of shares outstanding).</t>
  </si>
  <si>
    <t>% change</t>
  </si>
  <si>
    <t>Q4</t>
  </si>
  <si>
    <t>Q3</t>
  </si>
  <si>
    <t>Q2</t>
  </si>
  <si>
    <t>Q1</t>
  </si>
  <si>
    <t>Net sales</t>
  </si>
  <si>
    <t>Gross profit</t>
  </si>
  <si>
    <t>Gross margin</t>
  </si>
  <si>
    <t>Sales and distribution costs</t>
  </si>
  <si>
    <t>Percentage of sales</t>
  </si>
  <si>
    <t>Research and development costs</t>
  </si>
  <si>
    <t>Administrative costs</t>
  </si>
  <si>
    <t>Other operating income, net</t>
  </si>
  <si>
    <t>Operating profit</t>
  </si>
  <si>
    <t>Operating margin</t>
  </si>
  <si>
    <t>Financial income</t>
  </si>
  <si>
    <t>Financial expenses</t>
  </si>
  <si>
    <t>Financial items (net)</t>
  </si>
  <si>
    <t>Profit before income taxes</t>
  </si>
  <si>
    <t>Income taxes</t>
  </si>
  <si>
    <t>Net profit</t>
  </si>
  <si>
    <t>Depreciation, amortisation and impairment losses</t>
  </si>
  <si>
    <t>Net cash generated from operating activities</t>
  </si>
  <si>
    <t>Free cash flow</t>
  </si>
  <si>
    <t>Total assets</t>
  </si>
  <si>
    <t>Total equity</t>
  </si>
  <si>
    <t>Equity ratio</t>
  </si>
  <si>
    <t>Full-time equivalent employees end of period</t>
  </si>
  <si>
    <t>Basic earnings per share/ADR (in DKK)</t>
  </si>
  <si>
    <t>Diluted earnings per share/ADR (in DKK)</t>
  </si>
  <si>
    <t>Average number of shares outstanding (million)</t>
  </si>
  <si>
    <t>Sales by business segment:</t>
  </si>
  <si>
    <t>Long-acting insulin</t>
  </si>
  <si>
    <t>Premix insulin</t>
  </si>
  <si>
    <t>Fast-acting insulin</t>
  </si>
  <si>
    <t>Total insulin</t>
  </si>
  <si>
    <t>Total GLP-1</t>
  </si>
  <si>
    <t>Sales by geographic segment:</t>
  </si>
  <si>
    <t>International Operations</t>
  </si>
  <si>
    <t>- Region China</t>
  </si>
  <si>
    <t>North America Operations</t>
  </si>
  <si>
    <t>Segment operating profit:</t>
  </si>
  <si>
    <t>DKK million</t>
  </si>
  <si>
    <t>Cost of goods sold</t>
  </si>
  <si>
    <t>NET PROFIT</t>
  </si>
  <si>
    <t>Basic earnings per share (DKK)</t>
  </si>
  <si>
    <t>Diluted earnings per share (DKK)</t>
  </si>
  <si>
    <t>Segment Information</t>
  </si>
  <si>
    <t>Segment sales:</t>
  </si>
  <si>
    <t>Total segment operating profit</t>
  </si>
  <si>
    <t>Statement of comprehensive income</t>
  </si>
  <si>
    <t>Net profit for the period</t>
  </si>
  <si>
    <t>Other comprehensive income</t>
  </si>
  <si>
    <t>Items that will not subsequently be reclassified to the Income statement</t>
  </si>
  <si>
    <t>Remeasurements on defined benefit plans</t>
  </si>
  <si>
    <t>Items that will be reclassified subsequently to the Income statement</t>
  </si>
  <si>
    <t>Exchange rate adjustments of investments in subsidiaries</t>
  </si>
  <si>
    <t>Cash flow hedges, realisation of previously deferred (gains)/losses</t>
  </si>
  <si>
    <t>Cash flow hedges, deferred gains/(losses) incurred during the period</t>
  </si>
  <si>
    <t>Other items</t>
  </si>
  <si>
    <t>Tax on other comprehensive income, income/(expense)</t>
  </si>
  <si>
    <t>Other comprehensive income for the period, net of tax</t>
  </si>
  <si>
    <t>TOTAL COMPREHENSIVE INCOME FOR THE PERIOD</t>
  </si>
  <si>
    <t>Adjustment for non-cash items:</t>
  </si>
  <si>
    <t>Income taxes in the Income Statement</t>
  </si>
  <si>
    <t>Other non-cash items</t>
  </si>
  <si>
    <t>Change in working capital</t>
  </si>
  <si>
    <t>Interest received</t>
  </si>
  <si>
    <t>Interest paid</t>
  </si>
  <si>
    <t>Income taxes paid</t>
  </si>
  <si>
    <t>Purchase of intangible assets</t>
  </si>
  <si>
    <t>Purchase of property, plant and equipment</t>
  </si>
  <si>
    <t>Investment in associated company</t>
  </si>
  <si>
    <t>Dividend received from associated company</t>
  </si>
  <si>
    <t>Net cash used in investing activities</t>
  </si>
  <si>
    <t>Purchase of treasury shares</t>
  </si>
  <si>
    <t>Dividends paid</t>
  </si>
  <si>
    <t>Net cash used in financing activities</t>
  </si>
  <si>
    <t>NET CASH GENERATED FROM ACTIVITIES</t>
  </si>
  <si>
    <t>Cash and cash equivalents at the beginning of the year</t>
  </si>
  <si>
    <t>Exchange gain/(loss) on cash and cash equivalents</t>
  </si>
  <si>
    <t>Intangible assets</t>
  </si>
  <si>
    <t>Property, plant and equipment</t>
  </si>
  <si>
    <t>Investments in associated companies</t>
  </si>
  <si>
    <t>Deferred income tax assets</t>
  </si>
  <si>
    <t>Other financial assets</t>
  </si>
  <si>
    <t>TOTAL NON-CURRENT ASSETS</t>
  </si>
  <si>
    <t>Inventories</t>
  </si>
  <si>
    <t>Trade receivables</t>
  </si>
  <si>
    <t>Tax receivables</t>
  </si>
  <si>
    <t>Other receivables and prepayments</t>
  </si>
  <si>
    <t>Derivative financial instruments</t>
  </si>
  <si>
    <t>Cash at bank</t>
  </si>
  <si>
    <t>TOTAL CURRENT ASSETS</t>
  </si>
  <si>
    <t>TOTAL ASSETS</t>
  </si>
  <si>
    <t>EQUITY AND LIABILITIES</t>
  </si>
  <si>
    <t>Share capital</t>
  </si>
  <si>
    <t>Treasury shares</t>
  </si>
  <si>
    <t>Retained earnings</t>
  </si>
  <si>
    <t>Other reserves</t>
  </si>
  <si>
    <t>TOTAL EQUITY</t>
  </si>
  <si>
    <t>Borrowings</t>
  </si>
  <si>
    <t>Deferred income tax liabilities</t>
  </si>
  <si>
    <t>Retirement benefit obligations</t>
  </si>
  <si>
    <t>Provisions</t>
  </si>
  <si>
    <t>Total non-current liabilities</t>
  </si>
  <si>
    <t>Trade payables</t>
  </si>
  <si>
    <t>Tax payables</t>
  </si>
  <si>
    <t>Other liabilities</t>
  </si>
  <si>
    <t>Total current liabilities</t>
  </si>
  <si>
    <t>TOTAL LIABILITIES</t>
  </si>
  <si>
    <t>TOTAL EQUITY AND LIABILITIES</t>
  </si>
  <si>
    <t>Total</t>
  </si>
  <si>
    <t>Total comprehensive income for the period</t>
  </si>
  <si>
    <t>Transactions with owners:</t>
  </si>
  <si>
    <t>Dividends</t>
  </si>
  <si>
    <t>Share-based payments</t>
  </si>
  <si>
    <t>Tax related to restricted stock units</t>
  </si>
  <si>
    <t>Reduction of the B share capital</t>
  </si>
  <si>
    <t>Inter-national Operations</t>
  </si>
  <si>
    <t>Region China</t>
  </si>
  <si>
    <t>% change at CER</t>
  </si>
  <si>
    <t>Tresiba®</t>
  </si>
  <si>
    <t>Xultophy®</t>
  </si>
  <si>
    <t>Levemir®</t>
  </si>
  <si>
    <t>Ryzodeg®</t>
  </si>
  <si>
    <t>NovoMix®</t>
  </si>
  <si>
    <t>Fiasp®</t>
  </si>
  <si>
    <t>NovoRapid®</t>
  </si>
  <si>
    <t>Human insulin</t>
  </si>
  <si>
    <t>Victoza®</t>
  </si>
  <si>
    <t>Ozempic®</t>
  </si>
  <si>
    <t>NovoSeven®</t>
  </si>
  <si>
    <t>Total sales</t>
  </si>
  <si>
    <t>% change as reported</t>
  </si>
  <si>
    <t>Share of growth</t>
  </si>
  <si>
    <t>Rybelsus®</t>
  </si>
  <si>
    <t>Total Diabetes care</t>
  </si>
  <si>
    <t>Diabetes and Obesity care total</t>
  </si>
  <si>
    <t>Biopharm segment</t>
  </si>
  <si>
    <t>Biopharm total</t>
  </si>
  <si>
    <r>
      <t>Other Diabetes care</t>
    </r>
    <r>
      <rPr>
        <vertAlign val="superscript"/>
        <sz val="10"/>
        <color theme="1"/>
        <rFont val="Verdana"/>
        <family val="2"/>
      </rPr>
      <t>1</t>
    </r>
  </si>
  <si>
    <t>Capital expenditure</t>
  </si>
  <si>
    <t>EMEA</t>
  </si>
  <si>
    <t>Rest of World</t>
  </si>
  <si>
    <t>- EMEA</t>
  </si>
  <si>
    <t>- Rest of World</t>
  </si>
  <si>
    <t>Cash and cash equivalents at the end of the period</t>
  </si>
  <si>
    <t>Proceeds from the divestment of Group and associated companies</t>
  </si>
  <si>
    <t>The US</t>
  </si>
  <si>
    <t>Proceeds from sale of property, plant and equipment</t>
  </si>
  <si>
    <t>Proceeds from other financial assets</t>
  </si>
  <si>
    <t>Purchase of other financial assets</t>
  </si>
  <si>
    <t>Repayment of borrowings</t>
  </si>
  <si>
    <t>Proceeds from borrowings</t>
  </si>
  <si>
    <t>31 Dec 2020</t>
  </si>
  <si>
    <t>Other Biopharm</t>
  </si>
  <si>
    <t>Average number of diluted shares outstanding (million)</t>
  </si>
  <si>
    <t>Q1 2020</t>
  </si>
  <si>
    <t>Marketable securities</t>
  </si>
  <si>
    <t>Balance at the beginning of the period</t>
  </si>
  <si>
    <t>Balance at the end of the period</t>
  </si>
  <si>
    <t>Sale of marketable securities</t>
  </si>
  <si>
    <t>Purchase of marketable securities</t>
  </si>
  <si>
    <t>Withheld dividend tax</t>
  </si>
  <si>
    <t>Diabetes and Obesity care segment</t>
  </si>
  <si>
    <t>Haemophilia A</t>
  </si>
  <si>
    <t>Haemophilia B</t>
  </si>
  <si>
    <t xml:space="preserve"> 1) Primarily NovoNorm®, needles and GlucaGen® HypoKit®.</t>
  </si>
  <si>
    <t xml:space="preserve"> 2) Comprises NovoSeven®, NovoEight®, Refixia®, NovoThirteen® and Esperoct®.</t>
  </si>
  <si>
    <t xml:space="preserve"> 3) Primarily Norditropin®.</t>
  </si>
  <si>
    <t xml:space="preserve"> 4) Primarily Vagifem® and Activelle®.</t>
  </si>
  <si>
    <t>Rare blood disorders</t>
  </si>
  <si>
    <t>- Haemophilia A</t>
  </si>
  <si>
    <t>- Haemophilia B</t>
  </si>
  <si>
    <t>- NovoSeven</t>
  </si>
  <si>
    <t>Rare endocrine disorders</t>
  </si>
  <si>
    <t>Other biopharm</t>
  </si>
  <si>
    <t>Total biopharm</t>
  </si>
  <si>
    <t>Q2 2020</t>
  </si>
  <si>
    <t>Q3 2020</t>
  </si>
  <si>
    <t>Q4 2020</t>
  </si>
  <si>
    <t>30 Jun 2021</t>
  </si>
  <si>
    <t>Proceeds from issue of bonds</t>
  </si>
  <si>
    <t>H1 2021</t>
  </si>
  <si>
    <t>H1 2020</t>
  </si>
  <si>
    <t>Q2 2021 vs.</t>
  </si>
  <si>
    <t xml:space="preserve">Q2 2020 </t>
  </si>
  <si>
    <t>Q2 2021</t>
  </si>
  <si>
    <t>Q2 2021 sales split per area</t>
  </si>
  <si>
    <t>Biopharm</t>
  </si>
  <si>
    <t>Diabetes and Obesity care</t>
  </si>
  <si>
    <t>Other comprehensive income for the period</t>
  </si>
  <si>
    <r>
      <t>Rare blood disorders</t>
    </r>
    <r>
      <rPr>
        <vertAlign val="superscript"/>
        <sz val="10"/>
        <color theme="1"/>
        <rFont val="Apis For Office Light"/>
        <family val="2"/>
      </rPr>
      <t>1)</t>
    </r>
  </si>
  <si>
    <r>
      <t>Rare endocrine disorders</t>
    </r>
    <r>
      <rPr>
        <vertAlign val="superscript"/>
        <sz val="10"/>
        <color theme="1"/>
        <rFont val="Apis For Office Light"/>
        <family val="2"/>
      </rPr>
      <t>1)</t>
    </r>
  </si>
  <si>
    <t xml:space="preserve">1) Comparative numbers have been restated as Macrillen (previously disclosed under Other biopharm) is now disclosed as part of Rare endocrine disorders. </t>
  </si>
  <si>
    <t>- The US</t>
  </si>
  <si>
    <r>
      <t>Other Biopharm</t>
    </r>
    <r>
      <rPr>
        <vertAlign val="superscript"/>
        <sz val="10"/>
        <color theme="1"/>
        <rFont val="Verdana"/>
        <family val="2"/>
      </rPr>
      <t>4</t>
    </r>
  </si>
  <si>
    <r>
      <t>Rare endocrine disorders</t>
    </r>
    <r>
      <rPr>
        <vertAlign val="superscript"/>
        <sz val="10"/>
        <color theme="1"/>
        <rFont val="Verdana"/>
        <family val="2"/>
      </rPr>
      <t>3</t>
    </r>
  </si>
  <si>
    <r>
      <t>Rare blood disorders</t>
    </r>
    <r>
      <rPr>
        <vertAlign val="superscript"/>
        <sz val="10"/>
        <color theme="1"/>
        <rFont val="Verdana"/>
        <family val="2"/>
      </rPr>
      <t>2</t>
    </r>
  </si>
  <si>
    <t>H1 2021 sales split per area</t>
  </si>
  <si>
    <r>
      <t>Obesity care (Saxenda® and Wegovy</t>
    </r>
    <r>
      <rPr>
        <vertAlign val="superscript"/>
        <sz val="10"/>
        <color theme="1"/>
        <rFont val="Verdana"/>
        <family val="2"/>
      </rPr>
      <t>TM</t>
    </r>
    <r>
      <rPr>
        <sz val="10"/>
        <color theme="1"/>
        <rFont val="Verdana"/>
        <family val="2"/>
      </rPr>
      <t xml:space="preserve">)  </t>
    </r>
  </si>
  <si>
    <r>
      <t>Obesity care (Saxenda® and Wegovy</t>
    </r>
    <r>
      <rPr>
        <vertAlign val="superscript"/>
        <sz val="10"/>
        <color theme="1"/>
        <rFont val="Apis For Office Light"/>
        <family val="2"/>
      </rPr>
      <t>TM</t>
    </r>
    <r>
      <rPr>
        <sz val="10"/>
        <color theme="1"/>
        <rFont val="Apis For Office Light"/>
        <family val="2"/>
      </rPr>
      <t xml:space="preserve">)  </t>
    </r>
  </si>
  <si>
    <t>Other Diabetes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</si>
</sst>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#,##0.0"/>
    <numFmt numFmtId="166" formatCode="[$-406]d\.\ mmmm\ yyyy;@"/>
    <numFmt numFmtId="167" formatCode="_-* #,##0_-;\-* #,##0_-;_-* &quot;-&quot;??_-;_-@_-"/>
    <numFmt numFmtId="168" formatCode="_-* #,##0.0_-;\-* #,##0.0_-;_-* &quot;-&quot;??_-;_-@_-"/>
  </numFmts>
  <fonts count="1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pis For Office Light"/>
      <family val="2"/>
    </font>
    <font>
      <b/>
      <sz val="10"/>
      <color theme="1"/>
      <name val="Apis For Office Light"/>
      <family val="2"/>
    </font>
    <font>
      <u/>
      <sz val="10"/>
      <color theme="1"/>
      <name val="Apis For Office Light"/>
      <family val="2"/>
    </font>
    <font>
      <i/>
      <sz val="10"/>
      <color theme="1"/>
      <name val="Apis For Office Light"/>
      <family val="2"/>
    </font>
    <font>
      <b/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i/>
      <sz val="10"/>
      <color theme="1"/>
      <name val="Verdana"/>
      <family val="2"/>
      <scheme val="minor"/>
    </font>
    <font>
      <vertAlign val="superscript"/>
      <sz val="10"/>
      <color theme="1"/>
      <name val="Apis For Office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2" borderId="4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9" fontId="0" fillId="2" borderId="0" xfId="0" applyNumberForma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 vertical="center" wrapText="1"/>
    </xf>
    <xf numFmtId="9" fontId="0" fillId="0" borderId="0" xfId="0" applyNumberForma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horizontal="right" vertical="center" wrapText="1"/>
    </xf>
    <xf numFmtId="9" fontId="0" fillId="0" borderId="11" xfId="0" applyNumberForma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9" fontId="1" fillId="2" borderId="13" xfId="0" applyNumberFormat="1" applyFont="1" applyFill="1" applyBorder="1" applyAlignment="1">
      <alignment horizontal="right" vertical="center" wrapText="1"/>
    </xf>
    <xf numFmtId="9" fontId="1" fillId="0" borderId="13" xfId="0" applyNumberFormat="1" applyFont="1" applyFill="1" applyBorder="1" applyAlignment="1">
      <alignment horizontal="right" vertical="center" wrapText="1"/>
    </xf>
    <xf numFmtId="9" fontId="1" fillId="0" borderId="1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16" xfId="0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4" fillId="2" borderId="0" xfId="0" applyFont="1" applyFill="1"/>
    <xf numFmtId="0" fontId="4" fillId="0" borderId="0" xfId="0" applyFont="1" applyFill="1"/>
    <xf numFmtId="3" fontId="4" fillId="2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Fill="1"/>
    <xf numFmtId="0" fontId="5" fillId="0" borderId="0" xfId="0" applyFont="1"/>
    <xf numFmtId="3" fontId="5" fillId="2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0" fontId="6" fillId="0" borderId="2" xfId="0" applyFont="1" applyBorder="1"/>
    <xf numFmtId="0" fontId="6" fillId="2" borderId="2" xfId="0" applyFont="1" applyFill="1" applyBorder="1"/>
    <xf numFmtId="0" fontId="6" fillId="0" borderId="2" xfId="0" applyFont="1" applyFill="1" applyBorder="1"/>
    <xf numFmtId="2" fontId="4" fillId="2" borderId="0" xfId="0" applyNumberFormat="1" applyFont="1" applyFill="1"/>
    <xf numFmtId="2" fontId="4" fillId="0" borderId="0" xfId="0" applyNumberFormat="1" applyFont="1" applyFill="1"/>
    <xf numFmtId="0" fontId="5" fillId="0" borderId="3" xfId="0" applyFont="1" applyBorder="1"/>
    <xf numFmtId="0" fontId="4" fillId="2" borderId="4" xfId="0" applyFont="1" applyFill="1" applyBorder="1"/>
    <xf numFmtId="0" fontId="4" fillId="0" borderId="4" xfId="0" applyFont="1" applyBorder="1"/>
    <xf numFmtId="0" fontId="4" fillId="0" borderId="4" xfId="0" applyFont="1" applyFill="1" applyBorder="1"/>
    <xf numFmtId="0" fontId="4" fillId="0" borderId="6" xfId="0" applyFont="1" applyBorder="1"/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6" xfId="0" applyFont="1" applyBorder="1"/>
    <xf numFmtId="3" fontId="4" fillId="2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164" fontId="4" fillId="2" borderId="0" xfId="0" applyNumberFormat="1" applyFont="1" applyFill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5" fillId="0" borderId="7" xfId="0" applyFont="1" applyBorder="1"/>
    <xf numFmtId="0" fontId="5" fillId="0" borderId="4" xfId="0" applyFont="1" applyBorder="1"/>
    <xf numFmtId="3" fontId="5" fillId="2" borderId="4" xfId="0" applyNumberFormat="1" applyFont="1" applyFill="1" applyBorder="1"/>
    <xf numFmtId="3" fontId="5" fillId="0" borderId="4" xfId="0" applyNumberFormat="1" applyFont="1" applyBorder="1"/>
    <xf numFmtId="3" fontId="5" fillId="0" borderId="4" xfId="0" applyNumberFormat="1" applyFont="1" applyFill="1" applyBorder="1"/>
    <xf numFmtId="0" fontId="4" fillId="3" borderId="0" xfId="0" applyFont="1" applyFill="1" applyAlignment="1">
      <alignment horizontal="right"/>
    </xf>
    <xf numFmtId="0" fontId="5" fillId="0" borderId="0" xfId="0" applyFont="1" applyAlignment="1">
      <alignment vertical="center" wrapText="1"/>
    </xf>
    <xf numFmtId="3" fontId="5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0" fontId="5" fillId="0" borderId="10" xfId="0" applyFont="1" applyBorder="1" applyAlignment="1">
      <alignment vertical="center" wrapText="1"/>
    </xf>
    <xf numFmtId="3" fontId="5" fillId="2" borderId="10" xfId="0" applyNumberFormat="1" applyFont="1" applyFill="1" applyBorder="1"/>
    <xf numFmtId="0" fontId="4" fillId="0" borderId="10" xfId="0" applyFont="1" applyBorder="1" applyAlignment="1">
      <alignment vertical="center" wrapText="1"/>
    </xf>
    <xf numFmtId="3" fontId="5" fillId="0" borderId="10" xfId="0" applyNumberFormat="1" applyFont="1" applyFill="1" applyBorder="1"/>
    <xf numFmtId="3" fontId="5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vertical="center" wrapText="1"/>
    </xf>
    <xf numFmtId="166" fontId="4" fillId="2" borderId="0" xfId="0" quotePrefix="1" applyNumberFormat="1" applyFont="1" applyFill="1" applyAlignment="1">
      <alignment horizontal="right"/>
    </xf>
    <xf numFmtId="166" fontId="4" fillId="0" borderId="0" xfId="0" quotePrefix="1" applyNumberFormat="1" applyFont="1"/>
    <xf numFmtId="0" fontId="5" fillId="0" borderId="2" xfId="0" applyFont="1" applyBorder="1"/>
    <xf numFmtId="3" fontId="5" fillId="2" borderId="2" xfId="0" applyNumberFormat="1" applyFont="1" applyFill="1" applyBorder="1"/>
    <xf numFmtId="3" fontId="5" fillId="0" borderId="2" xfId="0" applyNumberFormat="1" applyFont="1" applyBorder="1"/>
    <xf numFmtId="0" fontId="5" fillId="0" borderId="1" xfId="0" applyFont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0" fontId="5" fillId="2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 wrapText="1"/>
    </xf>
    <xf numFmtId="3" fontId="4" fillId="3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3" borderId="13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5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9" fontId="5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Fill="1"/>
    <xf numFmtId="0" fontId="4" fillId="0" borderId="0" xfId="0" applyFont="1" applyBorder="1" applyAlignment="1">
      <alignment horizontal="right" vertical="center" wrapText="1"/>
    </xf>
    <xf numFmtId="0" fontId="7" fillId="0" borderId="0" xfId="0" applyFont="1"/>
    <xf numFmtId="164" fontId="7" fillId="0" borderId="0" xfId="0" applyNumberFormat="1" applyFont="1" applyFill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5" fontId="4" fillId="0" borderId="0" xfId="0" applyNumberFormat="1" applyFont="1" applyFill="1"/>
    <xf numFmtId="0" fontId="4" fillId="0" borderId="0" xfId="0" quotePrefix="1" applyFont="1"/>
    <xf numFmtId="3" fontId="5" fillId="0" borderId="0" xfId="0" applyNumberFormat="1" applyFont="1" applyFill="1" applyBorder="1"/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64" fontId="7" fillId="0" borderId="0" xfId="0" applyNumberFormat="1" applyFont="1" applyFill="1" applyBorder="1"/>
    <xf numFmtId="2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2" borderId="1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3" fontId="5" fillId="0" borderId="2" xfId="0" applyNumberFormat="1" applyFont="1" applyFill="1" applyBorder="1"/>
    <xf numFmtId="0" fontId="0" fillId="0" borderId="0" xfId="0" applyAlignment="1">
      <alignment vertical="center" wrapText="1"/>
    </xf>
    <xf numFmtId="0" fontId="8" fillId="0" borderId="20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21" xfId="0" applyFont="1" applyBorder="1" applyAlignment="1">
      <alignment horizontal="right" wrapText="1"/>
    </xf>
    <xf numFmtId="0" fontId="8" fillId="0" borderId="22" xfId="0" applyFont="1" applyBorder="1"/>
    <xf numFmtId="0" fontId="8" fillId="2" borderId="16" xfId="0" applyFont="1" applyFill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8" fillId="0" borderId="17" xfId="0" applyFont="1" applyBorder="1" applyAlignment="1">
      <alignment horizontal="right" wrapText="1"/>
    </xf>
    <xf numFmtId="0" fontId="0" fillId="0" borderId="23" xfId="0" applyBorder="1"/>
    <xf numFmtId="3" fontId="0" fillId="2" borderId="0" xfId="0" applyNumberFormat="1" applyFill="1" applyAlignment="1">
      <alignment horizontal="right" vertical="center" wrapText="1"/>
    </xf>
    <xf numFmtId="167" fontId="9" fillId="0" borderId="0" xfId="2" applyNumberFormat="1" applyFont="1" applyBorder="1"/>
    <xf numFmtId="167" fontId="9" fillId="0" borderId="11" xfId="2" applyNumberFormat="1" applyFont="1" applyBorder="1"/>
    <xf numFmtId="0" fontId="10" fillId="0" borderId="23" xfId="0" quotePrefix="1" applyFont="1" applyBorder="1"/>
    <xf numFmtId="3" fontId="10" fillId="2" borderId="0" xfId="0" applyNumberFormat="1" applyFont="1" applyFill="1" applyAlignment="1">
      <alignment horizontal="right" vertical="center" wrapText="1"/>
    </xf>
    <xf numFmtId="167" fontId="10" fillId="0" borderId="0" xfId="2" applyNumberFormat="1" applyFont="1" applyBorder="1"/>
    <xf numFmtId="167" fontId="10" fillId="0" borderId="11" xfId="2" applyNumberFormat="1" applyFont="1" applyBorder="1"/>
    <xf numFmtId="0" fontId="0" fillId="0" borderId="23" xfId="0" quotePrefix="1" applyBorder="1"/>
    <xf numFmtId="0" fontId="8" fillId="0" borderId="23" xfId="0" quotePrefix="1" applyFont="1" applyBorder="1"/>
    <xf numFmtId="3" fontId="8" fillId="2" borderId="0" xfId="0" applyNumberFormat="1" applyFont="1" applyFill="1" applyAlignment="1">
      <alignment horizontal="right" vertical="center" wrapText="1"/>
    </xf>
    <xf numFmtId="167" fontId="8" fillId="0" borderId="0" xfId="2" applyNumberFormat="1" applyFont="1" applyBorder="1"/>
    <xf numFmtId="167" fontId="8" fillId="0" borderId="11" xfId="2" applyNumberFormat="1" applyFont="1" applyBorder="1"/>
    <xf numFmtId="0" fontId="8" fillId="0" borderId="23" xfId="0" applyFont="1" applyBorder="1"/>
    <xf numFmtId="3" fontId="0" fillId="0" borderId="11" xfId="0" applyNumberFormat="1" applyBorder="1"/>
    <xf numFmtId="0" fontId="0" fillId="0" borderId="11" xfId="0" applyBorder="1"/>
    <xf numFmtId="0" fontId="8" fillId="0" borderId="24" xfId="0" quotePrefix="1" applyFont="1" applyBorder="1"/>
    <xf numFmtId="3" fontId="8" fillId="2" borderId="13" xfId="0" applyNumberFormat="1" applyFont="1" applyFill="1" applyBorder="1" applyAlignment="1">
      <alignment horizontal="right" vertical="center" wrapText="1"/>
    </xf>
    <xf numFmtId="167" fontId="8" fillId="0" borderId="13" xfId="2" applyNumberFormat="1" applyFont="1" applyBorder="1"/>
    <xf numFmtId="167" fontId="8" fillId="0" borderId="14" xfId="2" applyNumberFormat="1" applyFont="1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7" fontId="5" fillId="2" borderId="0" xfId="2" applyNumberFormat="1" applyFont="1" applyFill="1"/>
    <xf numFmtId="164" fontId="4" fillId="2" borderId="0" xfId="0" applyNumberFormat="1" applyFont="1" applyFill="1"/>
    <xf numFmtId="164" fontId="7" fillId="2" borderId="0" xfId="0" applyNumberFormat="1" applyFont="1" applyFill="1"/>
    <xf numFmtId="165" fontId="4" fillId="2" borderId="0" xfId="0" applyNumberFormat="1" applyFont="1" applyFill="1"/>
    <xf numFmtId="167" fontId="4" fillId="2" borderId="0" xfId="2" applyNumberFormat="1" applyFont="1" applyFill="1"/>
    <xf numFmtId="43" fontId="4" fillId="2" borderId="0" xfId="2" applyNumberFormat="1" applyFont="1" applyFill="1"/>
    <xf numFmtId="0" fontId="5" fillId="0" borderId="0" xfId="0" applyFont="1" applyBorder="1"/>
    <xf numFmtId="9" fontId="4" fillId="2" borderId="0" xfId="1" applyFont="1" applyFill="1" applyAlignment="1">
      <alignment vertical="center" wrapText="1"/>
    </xf>
    <xf numFmtId="9" fontId="5" fillId="2" borderId="0" xfId="1" applyFont="1" applyFill="1" applyAlignment="1">
      <alignment vertical="center" wrapText="1"/>
    </xf>
    <xf numFmtId="168" fontId="4" fillId="2" borderId="0" xfId="2" applyNumberFormat="1" applyFont="1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ovo Nordisk">
      <a:dk1>
        <a:srgbClr val="001965"/>
      </a:dk1>
      <a:lt1>
        <a:srgbClr val="FFFFFF"/>
      </a:lt1>
      <a:dk2>
        <a:srgbClr val="001965"/>
      </a:dk2>
      <a:lt2>
        <a:srgbClr val="E0DED8"/>
      </a:lt2>
      <a:accent1>
        <a:srgbClr val="009FDA"/>
      </a:accent1>
      <a:accent2>
        <a:srgbClr val="001965"/>
      </a:accent2>
      <a:accent3>
        <a:srgbClr val="82786F"/>
      </a:accent3>
      <a:accent4>
        <a:srgbClr val="E0DED8"/>
      </a:accent4>
      <a:accent5>
        <a:srgbClr val="E64A0E"/>
      </a:accent5>
      <a:accent6>
        <a:srgbClr val="AEA79F"/>
      </a:accent6>
      <a:hlink>
        <a:srgbClr val="009FDA"/>
      </a:hlink>
      <a:folHlink>
        <a:srgbClr val="82786F"/>
      </a:folHlink>
    </a:clrScheme>
    <a:fontScheme name="Novo Nordisk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DFBD-7205-45A8-B239-52B105A92C55}">
  <sheetPr>
    <pageSetUpPr fitToPage="1"/>
  </sheetPr>
  <dimension ref="A1:M80"/>
  <sheetViews>
    <sheetView tabSelected="1" zoomScaleNormal="100" workbookViewId="0"/>
  </sheetViews>
  <sheetFormatPr defaultColWidth="9.25" defaultRowHeight="15" x14ac:dyDescent="0.3"/>
  <cols>
    <col min="1" max="1" width="41.125" style="43" customWidth="1"/>
    <col min="2" max="3" width="10.875" style="43" customWidth="1"/>
    <col min="4" max="4" width="2.125" style="43" customWidth="1"/>
    <col min="5" max="8" width="10.875" style="52" customWidth="1"/>
    <col min="9" max="9" width="2.125" style="43" customWidth="1"/>
    <col min="10" max="10" width="10.875" style="44" customWidth="1"/>
    <col min="11" max="11" width="10.875" style="133" customWidth="1"/>
    <col min="12" max="12" width="12.5" style="43" hidden="1" customWidth="1"/>
    <col min="13" max="13" width="9.25" style="43" hidden="1" customWidth="1"/>
    <col min="14" max="18" width="0" style="43" hidden="1" customWidth="1"/>
    <col min="19" max="16384" width="9.25" style="43"/>
  </cols>
  <sheetData>
    <row r="1" spans="1:13" x14ac:dyDescent="0.3">
      <c r="E1" s="43"/>
      <c r="G1" s="43"/>
      <c r="H1" s="43"/>
      <c r="J1" s="43"/>
      <c r="K1" s="71"/>
    </row>
    <row r="2" spans="1:13" x14ac:dyDescent="0.3">
      <c r="A2" s="43" t="s">
        <v>0</v>
      </c>
      <c r="E2" s="43"/>
      <c r="G2" s="43"/>
      <c r="H2" s="43"/>
      <c r="J2" s="43"/>
      <c r="K2" s="71"/>
    </row>
    <row r="3" spans="1:13" x14ac:dyDescent="0.3">
      <c r="E3" s="43"/>
      <c r="G3" s="43"/>
      <c r="H3" s="43"/>
      <c r="J3" s="44" t="s">
        <v>1</v>
      </c>
    </row>
    <row r="4" spans="1:13" x14ac:dyDescent="0.3">
      <c r="B4" s="212">
        <v>2021</v>
      </c>
      <c r="C4" s="212"/>
      <c r="E4" s="212">
        <v>2020</v>
      </c>
      <c r="F4" s="212"/>
      <c r="G4" s="212"/>
      <c r="H4" s="212"/>
      <c r="J4" s="44" t="s">
        <v>187</v>
      </c>
    </row>
    <row r="5" spans="1:13" x14ac:dyDescent="0.3">
      <c r="B5" s="135" t="s">
        <v>4</v>
      </c>
      <c r="C5" s="135" t="s">
        <v>5</v>
      </c>
      <c r="D5" s="134"/>
      <c r="E5" s="135" t="s">
        <v>2</v>
      </c>
      <c r="F5" s="136" t="s">
        <v>3</v>
      </c>
      <c r="G5" s="135" t="s">
        <v>4</v>
      </c>
      <c r="H5" s="135" t="s">
        <v>5</v>
      </c>
      <c r="J5" s="137" t="s">
        <v>188</v>
      </c>
    </row>
    <row r="6" spans="1:13" ht="3.75" customHeight="1" x14ac:dyDescent="0.3">
      <c r="E6" s="43"/>
      <c r="G6" s="43"/>
      <c r="H6" s="43"/>
      <c r="J6" s="43"/>
      <c r="K6" s="71"/>
    </row>
    <row r="7" spans="1:13" ht="3.75" customHeight="1" x14ac:dyDescent="0.3">
      <c r="E7" s="43"/>
      <c r="G7" s="43"/>
      <c r="H7" s="43"/>
      <c r="J7" s="43"/>
      <c r="K7" s="71"/>
    </row>
    <row r="8" spans="1:13" s="56" customFormat="1" x14ac:dyDescent="0.3">
      <c r="A8" s="56" t="s">
        <v>6</v>
      </c>
      <c r="B8" s="202">
        <f>M8</f>
        <v>33041</v>
      </c>
      <c r="C8" s="148">
        <v>33804</v>
      </c>
      <c r="D8" s="86"/>
      <c r="E8" s="148">
        <v>32138</v>
      </c>
      <c r="F8" s="59">
        <v>30927</v>
      </c>
      <c r="G8" s="57">
        <v>30006</v>
      </c>
      <c r="H8" s="148">
        <v>33875</v>
      </c>
      <c r="I8" s="86"/>
      <c r="J8" s="210">
        <v>0.1</v>
      </c>
      <c r="K8" s="138"/>
      <c r="L8" s="197">
        <v>33041000000</v>
      </c>
      <c r="M8" s="56">
        <f>L8/1000000</f>
        <v>33041</v>
      </c>
    </row>
    <row r="9" spans="1:13" x14ac:dyDescent="0.3">
      <c r="B9" s="202"/>
      <c r="C9" s="72"/>
      <c r="D9" s="47"/>
      <c r="E9" s="72"/>
      <c r="G9" s="51"/>
      <c r="H9" s="72"/>
      <c r="I9" s="47"/>
      <c r="J9" s="209"/>
      <c r="K9" s="98"/>
      <c r="L9" s="197"/>
    </row>
    <row r="10" spans="1:13" x14ac:dyDescent="0.3">
      <c r="A10" s="43" t="s">
        <v>7</v>
      </c>
      <c r="B10" s="206">
        <f t="shared" ref="B10:B72" si="0">M10</f>
        <v>27494</v>
      </c>
      <c r="C10" s="76">
        <v>27993</v>
      </c>
      <c r="D10" s="47"/>
      <c r="E10" s="76">
        <v>26519</v>
      </c>
      <c r="F10" s="55">
        <v>25772</v>
      </c>
      <c r="G10" s="53">
        <v>25234</v>
      </c>
      <c r="H10" s="76">
        <v>28489</v>
      </c>
      <c r="I10" s="47"/>
      <c r="J10" s="209">
        <v>0.09</v>
      </c>
      <c r="K10" s="139"/>
      <c r="L10" s="197">
        <v>27494000000</v>
      </c>
      <c r="M10" s="56">
        <f>L10/1000000</f>
        <v>27494</v>
      </c>
    </row>
    <row r="11" spans="1:13" x14ac:dyDescent="0.3">
      <c r="A11" s="43" t="s">
        <v>8</v>
      </c>
      <c r="B11" s="77">
        <f t="shared" si="0"/>
        <v>0.83211767198329301</v>
      </c>
      <c r="C11" s="79">
        <v>0.82809726659566896</v>
      </c>
      <c r="D11" s="47"/>
      <c r="E11" s="79">
        <v>0.82516024643723895</v>
      </c>
      <c r="F11" s="140">
        <v>0.83331716623015495</v>
      </c>
      <c r="G11" s="203">
        <v>0.84096514030527203</v>
      </c>
      <c r="H11" s="79">
        <v>0.84100369003690001</v>
      </c>
      <c r="I11" s="47"/>
      <c r="J11" s="209"/>
      <c r="K11" s="98"/>
      <c r="L11" s="197">
        <v>0.83211767198329301</v>
      </c>
      <c r="M11" s="43">
        <f>L11</f>
        <v>0.83211767198329301</v>
      </c>
    </row>
    <row r="12" spans="1:13" x14ac:dyDescent="0.3">
      <c r="B12" s="206"/>
      <c r="C12" s="72"/>
      <c r="D12" s="47"/>
      <c r="E12" s="72"/>
      <c r="G12" s="51"/>
      <c r="H12" s="72"/>
      <c r="I12" s="47"/>
      <c r="J12" s="209"/>
      <c r="K12" s="98"/>
      <c r="L12" s="197"/>
    </row>
    <row r="13" spans="1:13" x14ac:dyDescent="0.3">
      <c r="A13" s="43" t="s">
        <v>9</v>
      </c>
      <c r="B13" s="206">
        <f t="shared" si="0"/>
        <v>8001</v>
      </c>
      <c r="C13" s="76">
        <v>8256</v>
      </c>
      <c r="D13" s="47"/>
      <c r="E13" s="76">
        <v>9766</v>
      </c>
      <c r="F13" s="55">
        <v>8174</v>
      </c>
      <c r="G13" s="53">
        <v>7398</v>
      </c>
      <c r="H13" s="76">
        <v>7590</v>
      </c>
      <c r="I13" s="47"/>
      <c r="J13" s="209">
        <v>0.08</v>
      </c>
      <c r="K13" s="139"/>
      <c r="L13" s="197">
        <v>8001000000</v>
      </c>
      <c r="M13" s="56">
        <f>L13/1000000</f>
        <v>8001</v>
      </c>
    </row>
    <row r="14" spans="1:13" x14ac:dyDescent="0.3">
      <c r="A14" s="43" t="s">
        <v>10</v>
      </c>
      <c r="B14" s="77">
        <f t="shared" si="0"/>
        <v>0.24215368784237801</v>
      </c>
      <c r="C14" s="79">
        <v>0.24423145189918399</v>
      </c>
      <c r="D14" s="47"/>
      <c r="E14" s="79">
        <v>0.30387703030680202</v>
      </c>
      <c r="F14" s="140">
        <v>0.26429980276134102</v>
      </c>
      <c r="G14" s="203">
        <v>0.24655068986202799</v>
      </c>
      <c r="H14" s="79">
        <v>0.22405904059040599</v>
      </c>
      <c r="I14" s="47"/>
      <c r="J14" s="209"/>
      <c r="K14" s="98"/>
      <c r="L14" s="197">
        <v>0.24215368784237801</v>
      </c>
      <c r="M14" s="43">
        <f>L14</f>
        <v>0.24215368784237801</v>
      </c>
    </row>
    <row r="15" spans="1:13" x14ac:dyDescent="0.3">
      <c r="A15" s="43" t="s">
        <v>11</v>
      </c>
      <c r="B15" s="206">
        <f t="shared" si="0"/>
        <v>3944</v>
      </c>
      <c r="C15" s="76">
        <v>3944</v>
      </c>
      <c r="D15" s="47"/>
      <c r="E15" s="76">
        <v>4483</v>
      </c>
      <c r="F15" s="55">
        <v>3911</v>
      </c>
      <c r="G15" s="53">
        <v>3291</v>
      </c>
      <c r="H15" s="76">
        <v>3777</v>
      </c>
      <c r="I15" s="47"/>
      <c r="J15" s="209">
        <v>0.2</v>
      </c>
      <c r="K15" s="139"/>
      <c r="L15" s="197">
        <v>3944000000</v>
      </c>
      <c r="M15" s="56">
        <f>L15/1000000</f>
        <v>3944</v>
      </c>
    </row>
    <row r="16" spans="1:13" x14ac:dyDescent="0.3">
      <c r="A16" s="43" t="s">
        <v>10</v>
      </c>
      <c r="B16" s="77">
        <f t="shared" si="0"/>
        <v>0.119366847250386</v>
      </c>
      <c r="C16" s="79">
        <v>0.116672583126257</v>
      </c>
      <c r="D16" s="47"/>
      <c r="E16" s="79">
        <v>0.13949218993092299</v>
      </c>
      <c r="F16" s="140">
        <v>0.12645908106185499</v>
      </c>
      <c r="G16" s="203">
        <v>0.10967806438712301</v>
      </c>
      <c r="H16" s="79">
        <v>0.11149815498155</v>
      </c>
      <c r="I16" s="47"/>
      <c r="J16" s="209"/>
      <c r="K16" s="98"/>
      <c r="L16" s="197">
        <v>0.119366847250386</v>
      </c>
      <c r="M16" s="43">
        <f>L16</f>
        <v>0.119366847250386</v>
      </c>
    </row>
    <row r="17" spans="1:13" x14ac:dyDescent="0.3">
      <c r="A17" s="43" t="s">
        <v>12</v>
      </c>
      <c r="B17" s="206">
        <f t="shared" si="0"/>
        <v>904</v>
      </c>
      <c r="C17" s="72">
        <v>932</v>
      </c>
      <c r="D17" s="47"/>
      <c r="E17" s="55">
        <v>1198</v>
      </c>
      <c r="F17" s="55">
        <v>1006</v>
      </c>
      <c r="G17" s="51">
        <v>827</v>
      </c>
      <c r="H17" s="72">
        <v>927</v>
      </c>
      <c r="I17" s="47"/>
      <c r="J17" s="209">
        <v>0.09</v>
      </c>
      <c r="K17" s="139"/>
      <c r="L17" s="197">
        <v>904000000</v>
      </c>
      <c r="M17" s="56">
        <f>L17/1000000</f>
        <v>904</v>
      </c>
    </row>
    <row r="18" spans="1:13" x14ac:dyDescent="0.3">
      <c r="A18" s="43" t="s">
        <v>10</v>
      </c>
      <c r="B18" s="77">
        <f t="shared" si="0"/>
        <v>2.7359946732847099E-2</v>
      </c>
      <c r="C18" s="79">
        <v>2.7570701692107399E-2</v>
      </c>
      <c r="D18" s="47"/>
      <c r="E18" s="79">
        <v>3.7276744041321801E-2</v>
      </c>
      <c r="F18" s="140">
        <v>3.2528211595046402E-2</v>
      </c>
      <c r="G18" s="203">
        <v>2.75611544357795E-2</v>
      </c>
      <c r="H18" s="79">
        <v>2.7365313653136498E-2</v>
      </c>
      <c r="I18" s="47"/>
      <c r="J18" s="209"/>
      <c r="K18" s="98"/>
      <c r="L18" s="197">
        <v>2.7359946732847099E-2</v>
      </c>
      <c r="M18" s="43">
        <f>L18</f>
        <v>2.7359946732847099E-2</v>
      </c>
    </row>
    <row r="19" spans="1:13" x14ac:dyDescent="0.3">
      <c r="A19" s="43" t="s">
        <v>13</v>
      </c>
      <c r="B19" s="206">
        <f t="shared" si="0"/>
        <v>134</v>
      </c>
      <c r="C19" s="72">
        <v>121</v>
      </c>
      <c r="D19" s="47"/>
      <c r="E19" s="72">
        <v>106</v>
      </c>
      <c r="F19" s="52">
        <v>127</v>
      </c>
      <c r="G19" s="51">
        <v>120</v>
      </c>
      <c r="H19" s="72">
        <v>107</v>
      </c>
      <c r="I19" s="47"/>
      <c r="J19" s="209">
        <v>0.12</v>
      </c>
      <c r="K19" s="139"/>
      <c r="L19" s="197">
        <v>134000000</v>
      </c>
      <c r="M19" s="56">
        <f>L19/1000000</f>
        <v>134</v>
      </c>
    </row>
    <row r="20" spans="1:13" x14ac:dyDescent="0.3">
      <c r="B20" s="202"/>
      <c r="C20" s="72"/>
      <c r="D20" s="47"/>
      <c r="E20" s="72"/>
      <c r="G20" s="51"/>
      <c r="H20" s="72"/>
      <c r="I20" s="47"/>
      <c r="J20" s="209"/>
      <c r="K20" s="98"/>
      <c r="L20" s="197"/>
    </row>
    <row r="21" spans="1:13" s="56" customFormat="1" x14ac:dyDescent="0.3">
      <c r="A21" s="56" t="s">
        <v>14</v>
      </c>
      <c r="B21" s="202">
        <f t="shared" si="0"/>
        <v>14779</v>
      </c>
      <c r="C21" s="148">
        <v>14982</v>
      </c>
      <c r="D21" s="86"/>
      <c r="E21" s="148">
        <v>11178</v>
      </c>
      <c r="F21" s="59">
        <v>12808</v>
      </c>
      <c r="G21" s="57">
        <v>13838</v>
      </c>
      <c r="H21" s="148">
        <v>16302</v>
      </c>
      <c r="I21" s="86"/>
      <c r="J21" s="210">
        <v>7.0000000000000007E-2</v>
      </c>
      <c r="K21" s="138"/>
      <c r="L21" s="197">
        <v>14779000000</v>
      </c>
      <c r="M21" s="56">
        <f>L21/1000000</f>
        <v>14779</v>
      </c>
    </row>
    <row r="22" spans="1:13" x14ac:dyDescent="0.3">
      <c r="A22" s="43" t="s">
        <v>15</v>
      </c>
      <c r="B22" s="77">
        <f t="shared" si="0"/>
        <v>0.44729275748312702</v>
      </c>
      <c r="C22" s="79">
        <v>0.44320198793042198</v>
      </c>
      <c r="D22" s="47"/>
      <c r="E22" s="79">
        <v>0.34781255834214903</v>
      </c>
      <c r="F22" s="140">
        <v>0.41413651501923898</v>
      </c>
      <c r="G22" s="203">
        <v>0.46117443178031098</v>
      </c>
      <c r="H22" s="79">
        <v>0.48123985239852402</v>
      </c>
      <c r="I22" s="47"/>
      <c r="J22" s="209"/>
      <c r="K22" s="98"/>
      <c r="L22" s="197">
        <v>0.44729275748312702</v>
      </c>
      <c r="M22" s="43">
        <f>L22</f>
        <v>0.44729275748312702</v>
      </c>
    </row>
    <row r="23" spans="1:13" x14ac:dyDescent="0.3">
      <c r="B23" s="206"/>
      <c r="C23" s="72"/>
      <c r="D23" s="47"/>
      <c r="E23" s="72"/>
      <c r="G23" s="51"/>
      <c r="H23" s="72"/>
      <c r="I23" s="47"/>
      <c r="J23" s="209"/>
      <c r="K23" s="98"/>
      <c r="L23" s="197"/>
    </row>
    <row r="24" spans="1:13" x14ac:dyDescent="0.3">
      <c r="A24" s="43" t="s">
        <v>16</v>
      </c>
      <c r="B24" s="206">
        <f t="shared" si="0"/>
        <v>90</v>
      </c>
      <c r="C24" s="76">
        <v>1753</v>
      </c>
      <c r="D24" s="47"/>
      <c r="E24" s="76">
        <v>1352</v>
      </c>
      <c r="F24" s="52">
        <v>162</v>
      </c>
      <c r="G24" s="51">
        <v>97</v>
      </c>
      <c r="H24" s="72">
        <v>17</v>
      </c>
      <c r="I24" s="47"/>
      <c r="J24" s="209">
        <v>-7.0000000000000007E-2</v>
      </c>
      <c r="K24" s="141"/>
      <c r="L24" s="197">
        <v>90000000</v>
      </c>
      <c r="M24" s="56">
        <f>L24/1000000</f>
        <v>90</v>
      </c>
    </row>
    <row r="25" spans="1:13" x14ac:dyDescent="0.3">
      <c r="A25" s="43" t="s">
        <v>17</v>
      </c>
      <c r="B25" s="53">
        <f t="shared" si="0"/>
        <v>-48</v>
      </c>
      <c r="C25" s="76">
        <v>797</v>
      </c>
      <c r="D25" s="47"/>
      <c r="E25" s="76">
        <v>528</v>
      </c>
      <c r="F25" s="55">
        <v>279</v>
      </c>
      <c r="G25" s="53">
        <v>519</v>
      </c>
      <c r="H25" s="76">
        <v>1298</v>
      </c>
      <c r="I25" s="47"/>
      <c r="J25" s="209">
        <v>-1.0900000000000001</v>
      </c>
      <c r="K25" s="139"/>
      <c r="L25" s="197">
        <v>-48000000</v>
      </c>
      <c r="M25" s="56">
        <f>L25/1000000</f>
        <v>-48</v>
      </c>
    </row>
    <row r="26" spans="1:13" x14ac:dyDescent="0.3">
      <c r="A26" s="43" t="s">
        <v>18</v>
      </c>
      <c r="B26" s="206">
        <f t="shared" si="0"/>
        <v>138</v>
      </c>
      <c r="C26" s="76">
        <v>956</v>
      </c>
      <c r="D26" s="47"/>
      <c r="E26" s="76">
        <v>824</v>
      </c>
      <c r="F26" s="55">
        <v>-117</v>
      </c>
      <c r="G26" s="53">
        <v>-422</v>
      </c>
      <c r="H26" s="76">
        <v>-1281</v>
      </c>
      <c r="I26" s="47"/>
      <c r="J26" s="209">
        <v>-1.33</v>
      </c>
      <c r="K26" s="139"/>
      <c r="L26" s="197">
        <v>138000000</v>
      </c>
      <c r="M26" s="56">
        <f>L26/1000000</f>
        <v>138</v>
      </c>
    </row>
    <row r="27" spans="1:13" x14ac:dyDescent="0.3">
      <c r="B27" s="206"/>
      <c r="C27" s="72"/>
      <c r="D27" s="47"/>
      <c r="E27" s="72"/>
      <c r="G27" s="51"/>
      <c r="H27" s="72"/>
      <c r="I27" s="47"/>
      <c r="J27" s="209"/>
      <c r="K27" s="98"/>
      <c r="L27" s="197"/>
    </row>
    <row r="28" spans="1:13" x14ac:dyDescent="0.3">
      <c r="A28" s="43" t="s">
        <v>19</v>
      </c>
      <c r="B28" s="206">
        <f t="shared" si="0"/>
        <v>14917</v>
      </c>
      <c r="C28" s="76">
        <v>15938</v>
      </c>
      <c r="D28" s="47"/>
      <c r="E28" s="76">
        <v>12002</v>
      </c>
      <c r="F28" s="55">
        <v>12691</v>
      </c>
      <c r="G28" s="53">
        <v>13416</v>
      </c>
      <c r="H28" s="76">
        <v>15021</v>
      </c>
      <c r="I28" s="47"/>
      <c r="J28" s="209">
        <v>0.11</v>
      </c>
      <c r="K28" s="139"/>
      <c r="L28" s="197">
        <v>14917000000</v>
      </c>
      <c r="M28" s="56">
        <f>L28/1000000</f>
        <v>14917</v>
      </c>
    </row>
    <row r="29" spans="1:13" x14ac:dyDescent="0.3">
      <c r="B29" s="206"/>
      <c r="C29" s="72"/>
      <c r="D29" s="47"/>
      <c r="E29" s="72"/>
      <c r="G29" s="51"/>
      <c r="H29" s="72"/>
      <c r="I29" s="47"/>
      <c r="J29" s="209"/>
      <c r="K29" s="98"/>
      <c r="L29" s="197"/>
    </row>
    <row r="30" spans="1:13" x14ac:dyDescent="0.3">
      <c r="A30" s="43" t="s">
        <v>20</v>
      </c>
      <c r="B30" s="206">
        <f t="shared" si="0"/>
        <v>2794</v>
      </c>
      <c r="C30" s="76">
        <v>3315</v>
      </c>
      <c r="D30" s="47"/>
      <c r="E30" s="76">
        <v>2684</v>
      </c>
      <c r="F30" s="55">
        <v>2393</v>
      </c>
      <c r="G30" s="53">
        <v>2791</v>
      </c>
      <c r="H30" s="76">
        <v>3124</v>
      </c>
      <c r="I30" s="47"/>
      <c r="J30" s="209">
        <v>0</v>
      </c>
      <c r="K30" s="139"/>
      <c r="L30" s="197">
        <v>2794000000</v>
      </c>
      <c r="M30" s="56">
        <f>L30/1000000</f>
        <v>2794</v>
      </c>
    </row>
    <row r="31" spans="1:13" x14ac:dyDescent="0.3">
      <c r="B31" s="202"/>
      <c r="C31" s="72"/>
      <c r="D31" s="47"/>
      <c r="E31" s="72"/>
      <c r="G31" s="51"/>
      <c r="H31" s="72"/>
      <c r="I31" s="47"/>
      <c r="J31" s="209"/>
      <c r="K31" s="98"/>
      <c r="L31" s="197"/>
    </row>
    <row r="32" spans="1:13" s="56" customFormat="1" x14ac:dyDescent="0.3">
      <c r="A32" s="56" t="s">
        <v>21</v>
      </c>
      <c r="B32" s="202">
        <f t="shared" si="0"/>
        <v>12123</v>
      </c>
      <c r="C32" s="148">
        <v>12623</v>
      </c>
      <c r="D32" s="86"/>
      <c r="E32" s="148">
        <v>9318</v>
      </c>
      <c r="F32" s="59">
        <v>10298</v>
      </c>
      <c r="G32" s="57">
        <v>10625</v>
      </c>
      <c r="H32" s="148">
        <v>11897</v>
      </c>
      <c r="I32" s="86"/>
      <c r="J32" s="210">
        <v>0.14000000000000001</v>
      </c>
      <c r="K32" s="138"/>
      <c r="L32" s="197">
        <v>12123000000</v>
      </c>
      <c r="M32" s="56">
        <f>L32/1000000</f>
        <v>12123</v>
      </c>
    </row>
    <row r="33" spans="1:13" x14ac:dyDescent="0.3">
      <c r="B33" s="202"/>
      <c r="C33" s="72"/>
      <c r="D33" s="47"/>
      <c r="E33" s="72"/>
      <c r="G33" s="51"/>
      <c r="H33" s="72"/>
      <c r="I33" s="47"/>
      <c r="J33" s="209"/>
      <c r="K33" s="98"/>
      <c r="L33" s="197"/>
    </row>
    <row r="34" spans="1:13" x14ac:dyDescent="0.3">
      <c r="A34" s="43" t="s">
        <v>22</v>
      </c>
      <c r="B34" s="206">
        <f t="shared" si="0"/>
        <v>1217</v>
      </c>
      <c r="C34" s="76">
        <v>1377</v>
      </c>
      <c r="D34" s="47"/>
      <c r="E34" s="76">
        <v>1379</v>
      </c>
      <c r="F34" s="55">
        <v>2130</v>
      </c>
      <c r="G34" s="53">
        <v>1158</v>
      </c>
      <c r="H34" s="76">
        <v>1086</v>
      </c>
      <c r="I34" s="47"/>
      <c r="J34" s="209">
        <v>0.05</v>
      </c>
      <c r="K34" s="139"/>
      <c r="L34" s="197">
        <v>1217000000</v>
      </c>
      <c r="M34" s="56">
        <f>L34/1000000</f>
        <v>1217</v>
      </c>
    </row>
    <row r="35" spans="1:13" x14ac:dyDescent="0.3">
      <c r="A35" s="43" t="s">
        <v>143</v>
      </c>
      <c r="B35" s="206">
        <f t="shared" si="0"/>
        <v>1709</v>
      </c>
      <c r="C35" s="76">
        <v>1402</v>
      </c>
      <c r="D35" s="47"/>
      <c r="E35" s="76">
        <v>1518</v>
      </c>
      <c r="F35" s="55">
        <v>1401</v>
      </c>
      <c r="G35" s="53">
        <v>1239</v>
      </c>
      <c r="H35" s="76">
        <v>1667</v>
      </c>
      <c r="I35" s="47"/>
      <c r="J35" s="209">
        <v>0.38</v>
      </c>
      <c r="K35" s="139"/>
      <c r="L35" s="197">
        <v>1709000000</v>
      </c>
      <c r="M35" s="56">
        <f>L35/1000000</f>
        <v>1709</v>
      </c>
    </row>
    <row r="36" spans="1:13" x14ac:dyDescent="0.3">
      <c r="A36" s="43" t="s">
        <v>23</v>
      </c>
      <c r="B36" s="206">
        <f t="shared" si="0"/>
        <v>25255</v>
      </c>
      <c r="C36" s="76">
        <v>11255</v>
      </c>
      <c r="D36" s="47"/>
      <c r="E36" s="76">
        <v>172</v>
      </c>
      <c r="F36" s="55">
        <v>17506</v>
      </c>
      <c r="G36" s="53">
        <v>24261</v>
      </c>
      <c r="H36" s="76">
        <v>10012</v>
      </c>
      <c r="I36" s="47"/>
      <c r="J36" s="209">
        <v>0.04</v>
      </c>
      <c r="K36" s="139"/>
      <c r="L36" s="197">
        <v>25255000000</v>
      </c>
      <c r="M36" s="56">
        <f>L36/1000000</f>
        <v>25255</v>
      </c>
    </row>
    <row r="37" spans="1:13" x14ac:dyDescent="0.3">
      <c r="A37" s="43" t="s">
        <v>24</v>
      </c>
      <c r="B37" s="206">
        <f t="shared" si="0"/>
        <v>23164</v>
      </c>
      <c r="C37" s="76">
        <v>9532</v>
      </c>
      <c r="D37" s="47"/>
      <c r="E37" s="76">
        <v>-12994</v>
      </c>
      <c r="F37" s="55">
        <v>11224</v>
      </c>
      <c r="G37" s="53">
        <v>22666</v>
      </c>
      <c r="H37" s="76">
        <v>7669</v>
      </c>
      <c r="I37" s="47"/>
      <c r="J37" s="209">
        <v>0.02</v>
      </c>
      <c r="K37" s="139"/>
      <c r="L37" s="197">
        <v>23164000000</v>
      </c>
      <c r="M37" s="56">
        <f>L37/1000000</f>
        <v>23164</v>
      </c>
    </row>
    <row r="38" spans="1:13" x14ac:dyDescent="0.3">
      <c r="B38" s="206"/>
      <c r="C38" s="72"/>
      <c r="D38" s="47"/>
      <c r="E38" s="72"/>
      <c r="G38" s="51"/>
      <c r="H38" s="72"/>
      <c r="I38" s="47"/>
      <c r="J38" s="209"/>
      <c r="K38" s="98"/>
      <c r="L38" s="197"/>
    </row>
    <row r="39" spans="1:13" x14ac:dyDescent="0.3">
      <c r="A39" s="43" t="s">
        <v>25</v>
      </c>
      <c r="B39" s="206">
        <f t="shared" si="0"/>
        <v>158095</v>
      </c>
      <c r="C39" s="76">
        <v>141387</v>
      </c>
      <c r="D39" s="47"/>
      <c r="E39" s="76">
        <v>144922</v>
      </c>
      <c r="F39" s="55">
        <v>139947</v>
      </c>
      <c r="G39" s="53">
        <v>136121</v>
      </c>
      <c r="H39" s="76">
        <v>126256</v>
      </c>
      <c r="I39" s="47"/>
      <c r="J39" s="209">
        <v>0.16</v>
      </c>
      <c r="K39" s="139"/>
      <c r="L39" s="197">
        <v>158095000000</v>
      </c>
      <c r="M39" s="56">
        <f>L39/1000000</f>
        <v>158095</v>
      </c>
    </row>
    <row r="40" spans="1:13" x14ac:dyDescent="0.3">
      <c r="A40" s="43" t="s">
        <v>26</v>
      </c>
      <c r="B40" s="206">
        <f t="shared" si="0"/>
        <v>65559</v>
      </c>
      <c r="C40" s="76">
        <v>58496</v>
      </c>
      <c r="D40" s="47"/>
      <c r="E40" s="76">
        <v>63325</v>
      </c>
      <c r="F40" s="55">
        <v>59573</v>
      </c>
      <c r="G40" s="53">
        <v>60054</v>
      </c>
      <c r="H40" s="76">
        <v>54399</v>
      </c>
      <c r="I40" s="47"/>
      <c r="J40" s="209">
        <v>0.09</v>
      </c>
      <c r="K40" s="139"/>
      <c r="L40" s="197">
        <v>65559000000</v>
      </c>
      <c r="M40" s="56">
        <f>L40/1000000</f>
        <v>65559</v>
      </c>
    </row>
    <row r="41" spans="1:13" s="142" customFormat="1" x14ac:dyDescent="0.3">
      <c r="A41" s="142" t="s">
        <v>27</v>
      </c>
      <c r="B41" s="77">
        <f t="shared" si="0"/>
        <v>0.41468104620639501</v>
      </c>
      <c r="C41" s="152">
        <v>0.41372969226307899</v>
      </c>
      <c r="D41" s="144"/>
      <c r="E41" s="152">
        <v>0.43695919184112803</v>
      </c>
      <c r="F41" s="143">
        <v>0.42568257983379398</v>
      </c>
      <c r="G41" s="204">
        <v>0.44118100807369898</v>
      </c>
      <c r="H41" s="152">
        <v>0.430862691674059</v>
      </c>
      <c r="I41" s="144"/>
      <c r="J41" s="209"/>
      <c r="K41" s="145"/>
      <c r="L41" s="197">
        <v>0.41468104620639501</v>
      </c>
      <c r="M41" s="43">
        <f>L41</f>
        <v>0.41468104620639501</v>
      </c>
    </row>
    <row r="42" spans="1:13" x14ac:dyDescent="0.3">
      <c r="B42" s="206"/>
      <c r="C42" s="72"/>
      <c r="D42" s="47"/>
      <c r="E42" s="72"/>
      <c r="G42" s="51"/>
      <c r="H42" s="72"/>
      <c r="I42" s="47"/>
      <c r="J42" s="209"/>
      <c r="K42" s="98"/>
      <c r="L42" s="197"/>
    </row>
    <row r="43" spans="1:13" x14ac:dyDescent="0.3">
      <c r="A43" s="43" t="s">
        <v>28</v>
      </c>
      <c r="B43" s="206">
        <f t="shared" si="0"/>
        <v>45971</v>
      </c>
      <c r="C43" s="76">
        <v>45157</v>
      </c>
      <c r="D43" s="47"/>
      <c r="E43" s="76">
        <v>44723</v>
      </c>
      <c r="F43" s="55">
        <v>44326</v>
      </c>
      <c r="G43" s="53">
        <v>43526</v>
      </c>
      <c r="H43" s="76">
        <v>43158</v>
      </c>
      <c r="I43" s="47"/>
      <c r="J43" s="209">
        <v>0.06</v>
      </c>
      <c r="K43" s="139"/>
      <c r="L43" s="197">
        <v>45971</v>
      </c>
      <c r="M43" s="43">
        <f>L43</f>
        <v>45971</v>
      </c>
    </row>
    <row r="44" spans="1:13" x14ac:dyDescent="0.3">
      <c r="B44" s="206"/>
      <c r="C44" s="72"/>
      <c r="D44" s="47"/>
      <c r="E44" s="72"/>
      <c r="G44" s="51"/>
      <c r="H44" s="72"/>
      <c r="I44" s="47"/>
      <c r="J44" s="209"/>
      <c r="K44" s="98"/>
      <c r="L44" s="197"/>
    </row>
    <row r="45" spans="1:13" x14ac:dyDescent="0.3">
      <c r="A45" s="43" t="s">
        <v>29</v>
      </c>
      <c r="B45" s="207">
        <f t="shared" si="0"/>
        <v>5.26</v>
      </c>
      <c r="C45" s="153">
        <v>5.47</v>
      </c>
      <c r="D45" s="47"/>
      <c r="E45" s="153">
        <v>4.0199999999999996</v>
      </c>
      <c r="F45" s="64">
        <v>4.42</v>
      </c>
      <c r="G45" s="63">
        <v>4.54</v>
      </c>
      <c r="H45" s="153">
        <v>5.07</v>
      </c>
      <c r="I45" s="47"/>
      <c r="J45" s="209">
        <v>0.16</v>
      </c>
      <c r="K45" s="139"/>
      <c r="L45" s="197">
        <v>5.26</v>
      </c>
      <c r="M45" s="43">
        <f t="shared" ref="M45:M46" si="1">L45</f>
        <v>5.26</v>
      </c>
    </row>
    <row r="46" spans="1:13" x14ac:dyDescent="0.3">
      <c r="A46" s="43" t="s">
        <v>30</v>
      </c>
      <c r="B46" s="207">
        <f t="shared" si="0"/>
        <v>5.26</v>
      </c>
      <c r="C46" s="153">
        <v>5.45</v>
      </c>
      <c r="D46" s="47"/>
      <c r="E46" s="153">
        <v>4.01</v>
      </c>
      <c r="F46" s="64">
        <v>4.42</v>
      </c>
      <c r="G46" s="63">
        <v>4.53</v>
      </c>
      <c r="H46" s="153">
        <v>5.05</v>
      </c>
      <c r="I46" s="47"/>
      <c r="J46" s="209">
        <v>0.16</v>
      </c>
      <c r="K46" s="139"/>
      <c r="L46" s="197">
        <v>5.26</v>
      </c>
      <c r="M46" s="43">
        <f t="shared" si="1"/>
        <v>5.26</v>
      </c>
    </row>
    <row r="47" spans="1:13" x14ac:dyDescent="0.3">
      <c r="A47" s="43" t="s">
        <v>31</v>
      </c>
      <c r="B47" s="211">
        <f t="shared" si="0"/>
        <v>2300.8000000000002</v>
      </c>
      <c r="C47" s="154">
        <v>2309.6</v>
      </c>
      <c r="D47" s="47"/>
      <c r="E47" s="154">
        <v>2318.9</v>
      </c>
      <c r="F47" s="146">
        <v>2329</v>
      </c>
      <c r="G47" s="205">
        <v>2338.8000000000002</v>
      </c>
      <c r="H47" s="154">
        <v>2348.8000000000002</v>
      </c>
      <c r="I47" s="47"/>
      <c r="J47" s="209">
        <v>-0.02</v>
      </c>
      <c r="K47" s="139"/>
      <c r="L47" s="197">
        <v>2300800000</v>
      </c>
      <c r="M47" s="56">
        <f>L47/1000000</f>
        <v>2300.8000000000002</v>
      </c>
    </row>
    <row r="48" spans="1:13" x14ac:dyDescent="0.3">
      <c r="A48" s="43" t="s">
        <v>158</v>
      </c>
      <c r="B48" s="211">
        <f t="shared" si="0"/>
        <v>2306.3000000000002</v>
      </c>
      <c r="C48" s="154">
        <v>2315.6</v>
      </c>
      <c r="D48" s="47"/>
      <c r="E48" s="154">
        <v>2325.1</v>
      </c>
      <c r="F48" s="146">
        <v>2335.1</v>
      </c>
      <c r="G48" s="205">
        <v>2344.9</v>
      </c>
      <c r="H48" s="154">
        <v>2354.8000000000002</v>
      </c>
      <c r="I48" s="47"/>
      <c r="J48" s="209">
        <v>-0.02</v>
      </c>
      <c r="K48" s="98"/>
      <c r="L48" s="197">
        <v>2306300000</v>
      </c>
      <c r="M48" s="56">
        <f>L48/1000000</f>
        <v>2306.3000000000002</v>
      </c>
    </row>
    <row r="49" spans="1:13" x14ac:dyDescent="0.3">
      <c r="B49" s="206"/>
      <c r="C49" s="72"/>
      <c r="D49" s="47"/>
      <c r="E49" s="72"/>
      <c r="G49" s="51"/>
      <c r="H49" s="72"/>
      <c r="I49" s="47"/>
      <c r="J49" s="209"/>
      <c r="K49" s="98"/>
      <c r="L49" s="197"/>
    </row>
    <row r="50" spans="1:13" x14ac:dyDescent="0.3">
      <c r="A50" s="43" t="s">
        <v>32</v>
      </c>
      <c r="B50" s="206"/>
      <c r="C50" s="72"/>
      <c r="D50" s="47"/>
      <c r="E50" s="72"/>
      <c r="G50" s="51"/>
      <c r="H50" s="72"/>
      <c r="I50" s="47"/>
      <c r="J50" s="209"/>
      <c r="K50" s="98"/>
      <c r="L50" s="197"/>
    </row>
    <row r="51" spans="1:13" x14ac:dyDescent="0.3">
      <c r="A51" s="43" t="s">
        <v>37</v>
      </c>
      <c r="B51" s="206">
        <f t="shared" si="0"/>
        <v>12077</v>
      </c>
      <c r="C51" s="76">
        <v>11300</v>
      </c>
      <c r="D51" s="47"/>
      <c r="E51" s="76">
        <v>11780</v>
      </c>
      <c r="F51" s="55">
        <v>10651</v>
      </c>
      <c r="G51" s="53">
        <v>9425</v>
      </c>
      <c r="H51" s="76">
        <v>9975</v>
      </c>
      <c r="I51" s="47"/>
      <c r="J51" s="209">
        <v>0.28000000000000003</v>
      </c>
      <c r="K51" s="139"/>
      <c r="L51" s="197">
        <v>12077000000</v>
      </c>
      <c r="M51" s="56">
        <f t="shared" ref="M51" si="2">L51/1000000</f>
        <v>12077</v>
      </c>
    </row>
    <row r="52" spans="1:13" x14ac:dyDescent="0.3">
      <c r="A52" s="43" t="s">
        <v>33</v>
      </c>
      <c r="B52" s="206">
        <f t="shared" si="0"/>
        <v>4149</v>
      </c>
      <c r="C52" s="76">
        <v>4822</v>
      </c>
      <c r="D52" s="47"/>
      <c r="E52" s="76">
        <v>5013</v>
      </c>
      <c r="F52" s="55">
        <v>4048</v>
      </c>
      <c r="G52" s="53">
        <v>4220</v>
      </c>
      <c r="H52" s="76">
        <v>5158</v>
      </c>
      <c r="I52" s="47"/>
      <c r="J52" s="209">
        <v>-0.02</v>
      </c>
      <c r="K52" s="139"/>
      <c r="L52" s="197">
        <v>4149000000</v>
      </c>
      <c r="M52" s="56">
        <f>L52/1000000</f>
        <v>4149</v>
      </c>
    </row>
    <row r="53" spans="1:13" x14ac:dyDescent="0.3">
      <c r="A53" s="43" t="s">
        <v>34</v>
      </c>
      <c r="B53" s="206">
        <f t="shared" si="0"/>
        <v>2715</v>
      </c>
      <c r="C53" s="76">
        <v>2953</v>
      </c>
      <c r="D53" s="47"/>
      <c r="E53" s="76">
        <v>2705</v>
      </c>
      <c r="F53" s="55">
        <v>2572</v>
      </c>
      <c r="G53" s="53">
        <v>2693</v>
      </c>
      <c r="H53" s="76">
        <v>2955</v>
      </c>
      <c r="I53" s="47"/>
      <c r="J53" s="209">
        <v>0.01</v>
      </c>
      <c r="K53" s="139"/>
      <c r="L53" s="197">
        <v>2715000000</v>
      </c>
      <c r="M53" s="56">
        <f>L53/1000000</f>
        <v>2715</v>
      </c>
    </row>
    <row r="54" spans="1:13" x14ac:dyDescent="0.3">
      <c r="A54" s="43" t="s">
        <v>35</v>
      </c>
      <c r="B54" s="206">
        <f t="shared" si="0"/>
        <v>4252</v>
      </c>
      <c r="C54" s="76">
        <v>4556</v>
      </c>
      <c r="D54" s="47"/>
      <c r="E54" s="76">
        <v>4231</v>
      </c>
      <c r="F54" s="55">
        <v>4589</v>
      </c>
      <c r="G54" s="53">
        <v>4379</v>
      </c>
      <c r="H54" s="76">
        <v>5114</v>
      </c>
      <c r="I54" s="47"/>
      <c r="J54" s="209">
        <v>-0.03</v>
      </c>
      <c r="K54" s="139"/>
      <c r="L54" s="197">
        <v>4252000000</v>
      </c>
      <c r="M54" s="56">
        <f>L54/1000000</f>
        <v>4252</v>
      </c>
    </row>
    <row r="55" spans="1:13" x14ac:dyDescent="0.3">
      <c r="A55" s="43" t="s">
        <v>130</v>
      </c>
      <c r="B55" s="206">
        <f t="shared" si="0"/>
        <v>2041</v>
      </c>
      <c r="C55" s="76">
        <v>2535</v>
      </c>
      <c r="D55" s="47"/>
      <c r="E55" s="76">
        <v>1678</v>
      </c>
      <c r="F55" s="55">
        <v>2194</v>
      </c>
      <c r="G55" s="53">
        <v>2314</v>
      </c>
      <c r="H55" s="76">
        <v>2687</v>
      </c>
      <c r="I55" s="47"/>
      <c r="J55" s="209">
        <v>-0.12</v>
      </c>
      <c r="K55" s="139"/>
      <c r="L55" s="197">
        <v>2041000000</v>
      </c>
      <c r="M55" s="56">
        <f t="shared" ref="M55:M65" si="3">L55/1000000</f>
        <v>2041</v>
      </c>
    </row>
    <row r="56" spans="1:13" x14ac:dyDescent="0.3">
      <c r="A56" s="43" t="s">
        <v>36</v>
      </c>
      <c r="B56" s="206">
        <f t="shared" si="0"/>
        <v>13157</v>
      </c>
      <c r="C56" s="76">
        <v>14866</v>
      </c>
      <c r="D56" s="47"/>
      <c r="E56" s="76">
        <v>13627</v>
      </c>
      <c r="F56" s="55">
        <v>13403</v>
      </c>
      <c r="G56" s="53">
        <v>13606</v>
      </c>
      <c r="H56" s="76">
        <v>15914</v>
      </c>
      <c r="I56" s="47"/>
      <c r="J56" s="209">
        <v>-0.03</v>
      </c>
      <c r="K56" s="139"/>
      <c r="L56" s="197">
        <v>13157000000</v>
      </c>
      <c r="M56" s="56">
        <f t="shared" si="3"/>
        <v>13157</v>
      </c>
    </row>
    <row r="57" spans="1:13" x14ac:dyDescent="0.3">
      <c r="A57" s="43" t="s">
        <v>204</v>
      </c>
      <c r="B57" s="206">
        <f t="shared" si="0"/>
        <v>809</v>
      </c>
      <c r="C57" s="76">
        <v>1110</v>
      </c>
      <c r="D57" s="47"/>
      <c r="E57" s="76">
        <v>975</v>
      </c>
      <c r="F57" s="55">
        <v>954</v>
      </c>
      <c r="G57" s="53">
        <v>977</v>
      </c>
      <c r="H57" s="76">
        <v>1125</v>
      </c>
      <c r="I57" s="47"/>
      <c r="J57" s="209">
        <v>-0.17</v>
      </c>
      <c r="K57" s="139"/>
      <c r="L57" s="197">
        <v>809000000</v>
      </c>
      <c r="M57" s="56">
        <f t="shared" si="3"/>
        <v>809</v>
      </c>
    </row>
    <row r="58" spans="1:13" s="56" customFormat="1" x14ac:dyDescent="0.3">
      <c r="A58" s="56" t="s">
        <v>138</v>
      </c>
      <c r="B58" s="202">
        <f t="shared" si="0"/>
        <v>26043</v>
      </c>
      <c r="C58" s="148">
        <v>27276</v>
      </c>
      <c r="D58" s="86"/>
      <c r="E58" s="148">
        <v>26382</v>
      </c>
      <c r="F58" s="59">
        <v>25008</v>
      </c>
      <c r="G58" s="57">
        <v>24008</v>
      </c>
      <c r="H58" s="148">
        <v>27014</v>
      </c>
      <c r="I58" s="86"/>
      <c r="J58" s="210">
        <v>0.08</v>
      </c>
      <c r="K58" s="138"/>
      <c r="L58" s="197">
        <v>26043000000</v>
      </c>
      <c r="M58" s="56">
        <f t="shared" si="3"/>
        <v>26043</v>
      </c>
    </row>
    <row r="59" spans="1:13" ht="16.5" x14ac:dyDescent="0.3">
      <c r="A59" s="43" t="s">
        <v>203</v>
      </c>
      <c r="B59" s="206">
        <f t="shared" si="0"/>
        <v>1992</v>
      </c>
      <c r="C59" s="76">
        <v>1551</v>
      </c>
      <c r="D59" s="47"/>
      <c r="E59" s="76">
        <v>1385</v>
      </c>
      <c r="F59" s="55">
        <v>1338</v>
      </c>
      <c r="G59" s="53">
        <v>1308</v>
      </c>
      <c r="H59" s="76">
        <v>1577</v>
      </c>
      <c r="I59" s="47"/>
      <c r="J59" s="209">
        <v>0.52</v>
      </c>
      <c r="K59" s="139"/>
      <c r="L59" s="197">
        <v>1992000000</v>
      </c>
      <c r="M59" s="56">
        <f t="shared" si="3"/>
        <v>1992</v>
      </c>
    </row>
    <row r="60" spans="1:13" s="56" customFormat="1" x14ac:dyDescent="0.3">
      <c r="A60" s="56" t="s">
        <v>139</v>
      </c>
      <c r="B60" s="202">
        <f t="shared" si="0"/>
        <v>28035</v>
      </c>
      <c r="C60" s="148">
        <v>28827</v>
      </c>
      <c r="D60" s="86"/>
      <c r="E60" s="148">
        <v>27767</v>
      </c>
      <c r="F60" s="59">
        <v>26346</v>
      </c>
      <c r="G60" s="57">
        <v>25316</v>
      </c>
      <c r="H60" s="148">
        <v>28591</v>
      </c>
      <c r="I60" s="86"/>
      <c r="J60" s="210">
        <v>0.11</v>
      </c>
      <c r="K60" s="138"/>
      <c r="L60" s="197">
        <v>28035000000</v>
      </c>
      <c r="M60" s="56">
        <f t="shared" si="3"/>
        <v>28035</v>
      </c>
    </row>
    <row r="61" spans="1:13" x14ac:dyDescent="0.3">
      <c r="B61" s="206"/>
      <c r="C61" s="72"/>
      <c r="D61" s="47"/>
      <c r="E61" s="72"/>
      <c r="G61" s="51"/>
      <c r="H61" s="72"/>
      <c r="I61" s="47"/>
      <c r="J61" s="209"/>
      <c r="K61" s="98"/>
      <c r="L61" s="197"/>
      <c r="M61" s="56"/>
    </row>
    <row r="62" spans="1:13" ht="16.5" x14ac:dyDescent="0.3">
      <c r="A62" s="43" t="s">
        <v>194</v>
      </c>
      <c r="B62" s="206">
        <f t="shared" si="0"/>
        <v>2723</v>
      </c>
      <c r="C62" s="76">
        <v>2678</v>
      </c>
      <c r="D62" s="47"/>
      <c r="E62" s="76">
        <v>2140</v>
      </c>
      <c r="F62" s="55">
        <v>2311</v>
      </c>
      <c r="G62" s="53">
        <v>2401</v>
      </c>
      <c r="H62" s="76">
        <v>2810</v>
      </c>
      <c r="I62" s="47"/>
      <c r="J62" s="209">
        <v>0.13</v>
      </c>
      <c r="K62" s="139"/>
      <c r="L62" s="197">
        <v>2723000000</v>
      </c>
      <c r="M62" s="56">
        <f t="shared" si="3"/>
        <v>2723</v>
      </c>
    </row>
    <row r="63" spans="1:13" ht="16.5" x14ac:dyDescent="0.3">
      <c r="A63" s="43" t="s">
        <v>195</v>
      </c>
      <c r="B63" s="206">
        <f t="shared" si="0"/>
        <v>1859</v>
      </c>
      <c r="C63" s="76">
        <v>1920</v>
      </c>
      <c r="D63" s="47"/>
      <c r="E63" s="76">
        <v>1833</v>
      </c>
      <c r="F63" s="55">
        <v>1891</v>
      </c>
      <c r="G63" s="53">
        <v>1952</v>
      </c>
      <c r="H63" s="76">
        <v>2031</v>
      </c>
      <c r="I63" s="47"/>
      <c r="J63" s="209">
        <v>-0.05</v>
      </c>
      <c r="K63" s="139"/>
      <c r="L63" s="197">
        <v>1859000000</v>
      </c>
      <c r="M63" s="56">
        <f t="shared" si="3"/>
        <v>1859</v>
      </c>
    </row>
    <row r="64" spans="1:13" x14ac:dyDescent="0.3">
      <c r="A64" s="43" t="s">
        <v>157</v>
      </c>
      <c r="B64" s="206">
        <f t="shared" si="0"/>
        <v>424</v>
      </c>
      <c r="C64" s="72">
        <v>379</v>
      </c>
      <c r="D64" s="47"/>
      <c r="E64" s="72">
        <v>398</v>
      </c>
      <c r="F64" s="52">
        <v>379</v>
      </c>
      <c r="G64" s="51">
        <v>337</v>
      </c>
      <c r="H64" s="72">
        <v>443</v>
      </c>
      <c r="I64" s="47"/>
      <c r="J64" s="209">
        <v>0.26</v>
      </c>
      <c r="K64" s="139"/>
      <c r="L64" s="197">
        <v>424000000</v>
      </c>
      <c r="M64" s="56">
        <f t="shared" si="3"/>
        <v>424</v>
      </c>
    </row>
    <row r="65" spans="1:13" s="56" customFormat="1" x14ac:dyDescent="0.3">
      <c r="A65" s="56" t="s">
        <v>141</v>
      </c>
      <c r="B65" s="202">
        <f t="shared" si="0"/>
        <v>5006</v>
      </c>
      <c r="C65" s="148">
        <v>4977</v>
      </c>
      <c r="D65" s="86"/>
      <c r="E65" s="148">
        <v>4371</v>
      </c>
      <c r="F65" s="59">
        <v>4581</v>
      </c>
      <c r="G65" s="57">
        <v>4690</v>
      </c>
      <c r="H65" s="148">
        <v>5284</v>
      </c>
      <c r="I65" s="86"/>
      <c r="J65" s="210">
        <v>7.0000000000000007E-2</v>
      </c>
      <c r="K65" s="138"/>
      <c r="L65" s="197">
        <v>5006000000</v>
      </c>
      <c r="M65" s="56">
        <f t="shared" si="3"/>
        <v>5006</v>
      </c>
    </row>
    <row r="66" spans="1:13" x14ac:dyDescent="0.3">
      <c r="B66" s="202"/>
      <c r="C66" s="72"/>
      <c r="D66" s="47"/>
      <c r="E66" s="72"/>
      <c r="G66" s="51"/>
      <c r="H66" s="72"/>
      <c r="I66" s="47"/>
      <c r="J66" s="209"/>
      <c r="K66" s="98"/>
      <c r="L66" s="197"/>
    </row>
    <row r="67" spans="1:13" x14ac:dyDescent="0.3">
      <c r="A67" s="43" t="s">
        <v>38</v>
      </c>
      <c r="B67" s="202"/>
      <c r="C67" s="72"/>
      <c r="D67" s="47"/>
      <c r="E67" s="72"/>
      <c r="G67" s="51"/>
      <c r="H67" s="72"/>
      <c r="I67" s="47"/>
      <c r="J67" s="209"/>
      <c r="K67" s="98"/>
      <c r="L67" s="197"/>
    </row>
    <row r="68" spans="1:13" s="56" customFormat="1" x14ac:dyDescent="0.3">
      <c r="A68" s="56" t="s">
        <v>39</v>
      </c>
      <c r="B68" s="202">
        <f t="shared" si="0"/>
        <v>18237</v>
      </c>
      <c r="C68" s="148">
        <v>18747</v>
      </c>
      <c r="D68" s="86"/>
      <c r="E68" s="148">
        <v>15430</v>
      </c>
      <c r="F68" s="59">
        <v>15988</v>
      </c>
      <c r="G68" s="57">
        <v>16115</v>
      </c>
      <c r="H68" s="148">
        <v>18296</v>
      </c>
      <c r="I68" s="86"/>
      <c r="J68" s="210">
        <v>0.13</v>
      </c>
      <c r="K68" s="138"/>
      <c r="L68" s="197">
        <v>18237000000</v>
      </c>
      <c r="M68" s="56">
        <f t="shared" ref="M68:M73" si="4">L68/1000000</f>
        <v>18237</v>
      </c>
    </row>
    <row r="69" spans="1:13" x14ac:dyDescent="0.3">
      <c r="A69" s="147" t="s">
        <v>146</v>
      </c>
      <c r="B69" s="206">
        <f t="shared" si="0"/>
        <v>9579</v>
      </c>
      <c r="C69" s="76">
        <v>9530</v>
      </c>
      <c r="D69" s="47"/>
      <c r="E69" s="76">
        <v>8138</v>
      </c>
      <c r="F69" s="55">
        <v>8318</v>
      </c>
      <c r="G69" s="53">
        <v>8167</v>
      </c>
      <c r="H69" s="76">
        <v>9674</v>
      </c>
      <c r="I69" s="47"/>
      <c r="J69" s="209">
        <v>0.17</v>
      </c>
      <c r="K69" s="139"/>
      <c r="L69" s="197">
        <v>9579000000</v>
      </c>
      <c r="M69" s="56">
        <f t="shared" si="4"/>
        <v>9579</v>
      </c>
    </row>
    <row r="70" spans="1:13" x14ac:dyDescent="0.3">
      <c r="A70" s="43" t="s">
        <v>40</v>
      </c>
      <c r="B70" s="206">
        <f t="shared" si="0"/>
        <v>3722</v>
      </c>
      <c r="C70" s="76">
        <v>4330</v>
      </c>
      <c r="D70" s="47"/>
      <c r="E70" s="76">
        <v>3248</v>
      </c>
      <c r="F70" s="55">
        <v>3549</v>
      </c>
      <c r="G70" s="53">
        <v>3474</v>
      </c>
      <c r="H70" s="76">
        <v>3813</v>
      </c>
      <c r="I70" s="47"/>
      <c r="J70" s="209">
        <v>7.0000000000000007E-2</v>
      </c>
      <c r="K70" s="139"/>
      <c r="L70" s="197">
        <v>3722000000</v>
      </c>
      <c r="M70" s="56">
        <f t="shared" si="4"/>
        <v>3722</v>
      </c>
    </row>
    <row r="71" spans="1:13" x14ac:dyDescent="0.3">
      <c r="A71" s="147" t="s">
        <v>147</v>
      </c>
      <c r="B71" s="206">
        <f t="shared" si="0"/>
        <v>4936</v>
      </c>
      <c r="C71" s="76">
        <v>4887</v>
      </c>
      <c r="D71" s="47"/>
      <c r="E71" s="76">
        <v>4044</v>
      </c>
      <c r="F71" s="55">
        <v>4121</v>
      </c>
      <c r="G71" s="53">
        <v>4474</v>
      </c>
      <c r="H71" s="76">
        <v>4809</v>
      </c>
      <c r="I71" s="47"/>
      <c r="J71" s="209">
        <v>0.1</v>
      </c>
      <c r="K71" s="139"/>
      <c r="L71" s="197">
        <v>4936000000</v>
      </c>
      <c r="M71" s="56">
        <f t="shared" si="4"/>
        <v>4936</v>
      </c>
    </row>
    <row r="72" spans="1:13" s="56" customFormat="1" x14ac:dyDescent="0.3">
      <c r="A72" s="56" t="s">
        <v>41</v>
      </c>
      <c r="B72" s="202">
        <f t="shared" si="0"/>
        <v>14804</v>
      </c>
      <c r="C72" s="148">
        <v>15057</v>
      </c>
      <c r="D72" s="86"/>
      <c r="E72" s="148">
        <v>16708</v>
      </c>
      <c r="F72" s="59">
        <v>14939</v>
      </c>
      <c r="G72" s="57">
        <v>13891</v>
      </c>
      <c r="H72" s="148">
        <v>15579</v>
      </c>
      <c r="I72" s="86"/>
      <c r="J72" s="210">
        <v>7.0000000000000007E-2</v>
      </c>
      <c r="K72" s="138"/>
      <c r="L72" s="197">
        <v>14804000000</v>
      </c>
      <c r="M72" s="56">
        <f t="shared" si="4"/>
        <v>14804</v>
      </c>
    </row>
    <row r="73" spans="1:13" x14ac:dyDescent="0.3">
      <c r="A73" s="147" t="s">
        <v>197</v>
      </c>
      <c r="B73" s="206">
        <f t="shared" ref="B73:B77" si="5">M73</f>
        <v>13754</v>
      </c>
      <c r="C73" s="76">
        <v>14172</v>
      </c>
      <c r="D73" s="47"/>
      <c r="E73" s="76">
        <v>15877</v>
      </c>
      <c r="F73" s="55">
        <v>14144</v>
      </c>
      <c r="G73" s="53">
        <v>13028</v>
      </c>
      <c r="H73" s="76">
        <v>14775</v>
      </c>
      <c r="I73" s="47"/>
      <c r="J73" s="209">
        <v>0.06</v>
      </c>
      <c r="K73" s="139"/>
      <c r="L73" s="197">
        <v>13754000000</v>
      </c>
      <c r="M73" s="56">
        <f t="shared" si="4"/>
        <v>13754</v>
      </c>
    </row>
    <row r="74" spans="1:13" x14ac:dyDescent="0.3">
      <c r="B74" s="202"/>
      <c r="C74" s="72"/>
      <c r="D74" s="47"/>
      <c r="E74" s="72"/>
      <c r="G74" s="51"/>
      <c r="H74" s="72"/>
      <c r="I74" s="47"/>
      <c r="J74" s="209"/>
      <c r="K74" s="98"/>
      <c r="L74" s="197"/>
    </row>
    <row r="75" spans="1:13" x14ac:dyDescent="0.3">
      <c r="A75" s="43" t="s">
        <v>42</v>
      </c>
      <c r="B75" s="202"/>
      <c r="C75" s="72"/>
      <c r="D75" s="47"/>
      <c r="E75" s="72"/>
      <c r="G75" s="51"/>
      <c r="H75" s="72"/>
      <c r="I75" s="47"/>
      <c r="J75" s="209"/>
      <c r="K75" s="98"/>
      <c r="L75" s="197"/>
    </row>
    <row r="76" spans="1:13" x14ac:dyDescent="0.3">
      <c r="A76" s="43" t="s">
        <v>192</v>
      </c>
      <c r="B76" s="206">
        <f t="shared" si="5"/>
        <v>12155</v>
      </c>
      <c r="C76" s="76">
        <v>12470</v>
      </c>
      <c r="D76" s="47"/>
      <c r="E76" s="76">
        <v>9106</v>
      </c>
      <c r="F76" s="55">
        <v>9748</v>
      </c>
      <c r="G76" s="53">
        <v>11434</v>
      </c>
      <c r="H76" s="76">
        <v>13456</v>
      </c>
      <c r="I76" s="47"/>
      <c r="J76" s="209">
        <v>0.06</v>
      </c>
      <c r="K76" s="139"/>
      <c r="L76" s="197">
        <v>12155000000</v>
      </c>
      <c r="M76" s="56">
        <f t="shared" ref="M76:M77" si="6">L76/1000000</f>
        <v>12155</v>
      </c>
    </row>
    <row r="77" spans="1:13" x14ac:dyDescent="0.3">
      <c r="A77" s="43" t="s">
        <v>191</v>
      </c>
      <c r="B77" s="206">
        <f t="shared" si="5"/>
        <v>2624</v>
      </c>
      <c r="C77" s="76">
        <v>2512</v>
      </c>
      <c r="D77" s="47"/>
      <c r="E77" s="76">
        <v>2072</v>
      </c>
      <c r="F77" s="55">
        <v>3060</v>
      </c>
      <c r="G77" s="53">
        <v>2404</v>
      </c>
      <c r="H77" s="76">
        <v>2846</v>
      </c>
      <c r="I77" s="47"/>
      <c r="J77" s="209">
        <v>0.09</v>
      </c>
      <c r="K77" s="139"/>
      <c r="L77" s="197">
        <v>2624000000</v>
      </c>
      <c r="M77" s="56">
        <f t="shared" si="6"/>
        <v>2624</v>
      </c>
    </row>
    <row r="78" spans="1:13" x14ac:dyDescent="0.3">
      <c r="B78" s="206"/>
      <c r="C78" s="76"/>
      <c r="D78" s="47"/>
      <c r="E78" s="76"/>
      <c r="F78" s="55"/>
      <c r="G78" s="53"/>
      <c r="H78" s="76"/>
      <c r="I78" s="47"/>
      <c r="J78" s="209"/>
      <c r="K78" s="139"/>
      <c r="L78" s="197"/>
      <c r="M78" s="56"/>
    </row>
    <row r="80" spans="1:13" x14ac:dyDescent="0.3">
      <c r="A80" s="43" t="s">
        <v>196</v>
      </c>
    </row>
  </sheetData>
  <mergeCells count="2">
    <mergeCell ref="E4:H4"/>
    <mergeCell ref="B4:C4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BC38-EBE6-4F30-98F0-E599E2B9AEC9}">
  <sheetPr>
    <pageSetUpPr fitToPage="1"/>
  </sheetPr>
  <dimension ref="A1:W70"/>
  <sheetViews>
    <sheetView topLeftCell="A10" workbookViewId="0">
      <selection activeCell="A48" sqref="A48"/>
    </sheetView>
  </sheetViews>
  <sheetFormatPr defaultColWidth="9.25" defaultRowHeight="15" x14ac:dyDescent="0.3"/>
  <cols>
    <col min="1" max="1" width="61.625" style="43" customWidth="1"/>
    <col min="2" max="2" width="10.875" style="43" customWidth="1"/>
    <col min="3" max="3" width="1.375" style="43" customWidth="1"/>
    <col min="4" max="4" width="10.875" style="43" customWidth="1"/>
    <col min="5" max="5" width="1.375" style="43" customWidth="1"/>
    <col min="6" max="6" width="10.875" style="43" customWidth="1"/>
    <col min="7" max="7" width="1.375" style="43" customWidth="1"/>
    <col min="8" max="8" width="10.875" style="52" customWidth="1"/>
    <col min="9" max="9" width="9.25" style="43"/>
    <col min="10" max="10" width="0" style="43" hidden="1" customWidth="1"/>
    <col min="11" max="11" width="1.375" style="43" hidden="1" customWidth="1"/>
    <col min="12" max="12" width="0" style="43" hidden="1" customWidth="1"/>
    <col min="13" max="13" width="1.375" style="43" hidden="1" customWidth="1"/>
    <col min="14" max="14" width="9.25" style="43" hidden="1" customWidth="1"/>
    <col min="15" max="15" width="1.375" style="43" hidden="1" customWidth="1"/>
    <col min="16" max="23" width="9.25" style="43" hidden="1" customWidth="1"/>
    <col min="24" max="16384" width="9.25" style="43"/>
  </cols>
  <sheetData>
    <row r="1" spans="1:23" x14ac:dyDescent="0.3">
      <c r="F1" s="44"/>
      <c r="G1" s="44"/>
      <c r="H1" s="45"/>
    </row>
    <row r="2" spans="1:23" x14ac:dyDescent="0.3">
      <c r="A2" s="43" t="s">
        <v>43</v>
      </c>
      <c r="B2" s="46" t="s">
        <v>185</v>
      </c>
      <c r="D2" s="45" t="s">
        <v>186</v>
      </c>
      <c r="F2" s="46" t="str">
        <f>N2</f>
        <v>Q2 2021</v>
      </c>
      <c r="G2" s="44"/>
      <c r="H2" s="45" t="str">
        <f>P2</f>
        <v>Q2 2020</v>
      </c>
      <c r="J2" s="43" t="s">
        <v>185</v>
      </c>
      <c r="L2" s="43" t="s">
        <v>186</v>
      </c>
      <c r="N2" s="149" t="s">
        <v>189</v>
      </c>
      <c r="O2" s="149"/>
      <c r="P2" s="149" t="s">
        <v>180</v>
      </c>
    </row>
    <row r="3" spans="1:23" ht="3.75" customHeight="1" x14ac:dyDescent="0.3">
      <c r="A3" s="48"/>
      <c r="B3" s="49"/>
      <c r="C3" s="48"/>
      <c r="D3" s="50"/>
      <c r="E3" s="48"/>
      <c r="F3" s="49"/>
      <c r="G3" s="48"/>
      <c r="H3" s="50"/>
      <c r="N3" s="149"/>
      <c r="O3" s="149"/>
      <c r="P3" s="149"/>
    </row>
    <row r="4" spans="1:23" ht="3.75" customHeight="1" x14ac:dyDescent="0.3">
      <c r="B4" s="51"/>
      <c r="D4" s="52"/>
      <c r="F4" s="51"/>
      <c r="N4" s="149"/>
      <c r="O4" s="149"/>
      <c r="P4" s="149"/>
    </row>
    <row r="5" spans="1:23" x14ac:dyDescent="0.3">
      <c r="A5" s="56"/>
      <c r="B5" s="51"/>
      <c r="D5" s="52"/>
      <c r="F5" s="51"/>
      <c r="N5" s="149"/>
      <c r="O5" s="149"/>
      <c r="P5" s="149"/>
    </row>
    <row r="6" spans="1:23" x14ac:dyDescent="0.3">
      <c r="B6" s="51"/>
      <c r="D6" s="52"/>
      <c r="F6" s="51"/>
      <c r="N6" s="149"/>
      <c r="O6" s="149"/>
      <c r="P6" s="149"/>
    </row>
    <row r="7" spans="1:23" x14ac:dyDescent="0.3">
      <c r="A7" s="43" t="s">
        <v>6</v>
      </c>
      <c r="B7" s="53">
        <f>J7/1000000</f>
        <v>66845</v>
      </c>
      <c r="D7" s="55">
        <f>L7/1000000</f>
        <v>63881</v>
      </c>
      <c r="F7" s="53">
        <f>N7/1000000</f>
        <v>33041</v>
      </c>
      <c r="G7" s="54"/>
      <c r="H7" s="55">
        <f>P7/1000000</f>
        <v>30006</v>
      </c>
      <c r="J7" s="197">
        <v>66845000000</v>
      </c>
      <c r="K7" s="197"/>
      <c r="L7" s="197">
        <v>63881000000</v>
      </c>
      <c r="N7" s="197">
        <v>33041000000</v>
      </c>
      <c r="O7" s="197"/>
      <c r="P7" s="197">
        <v>30006000000</v>
      </c>
      <c r="Q7" s="47"/>
      <c r="R7" s="47"/>
      <c r="S7" s="47"/>
      <c r="T7" s="47"/>
      <c r="U7" s="47">
        <v>30927000000</v>
      </c>
      <c r="V7" s="47"/>
      <c r="W7" s="47">
        <v>30277000000</v>
      </c>
    </row>
    <row r="8" spans="1:23" x14ac:dyDescent="0.3">
      <c r="A8" s="43" t="s">
        <v>44</v>
      </c>
      <c r="B8" s="53">
        <f>J8/1000000</f>
        <v>11358</v>
      </c>
      <c r="D8" s="55">
        <f>L8/1000000</f>
        <v>10158</v>
      </c>
      <c r="F8" s="53">
        <f>N8/1000000</f>
        <v>5547</v>
      </c>
      <c r="G8" s="54"/>
      <c r="H8" s="55">
        <f>P8/1000000</f>
        <v>4772</v>
      </c>
      <c r="J8" s="197">
        <v>11358000000</v>
      </c>
      <c r="K8" s="197"/>
      <c r="L8" s="197">
        <v>10158000000</v>
      </c>
      <c r="N8" s="197">
        <v>5547000000</v>
      </c>
      <c r="O8" s="197"/>
      <c r="P8" s="197">
        <v>4772000000</v>
      </c>
      <c r="Q8" s="47"/>
      <c r="R8" s="47"/>
      <c r="S8" s="47"/>
      <c r="T8" s="47"/>
      <c r="U8" s="47">
        <v>5155000000</v>
      </c>
      <c r="V8" s="47"/>
      <c r="W8" s="47">
        <v>5075000000</v>
      </c>
    </row>
    <row r="9" spans="1:23" ht="3.75" customHeight="1" x14ac:dyDescent="0.3">
      <c r="A9" s="48"/>
      <c r="B9" s="49"/>
      <c r="C9" s="48"/>
      <c r="D9" s="50"/>
      <c r="E9" s="48"/>
      <c r="F9" s="49"/>
      <c r="G9" s="48"/>
      <c r="H9" s="50"/>
      <c r="J9" s="197"/>
      <c r="K9" s="197"/>
      <c r="L9" s="197"/>
      <c r="N9" s="197"/>
      <c r="O9" s="197"/>
      <c r="P9" s="197"/>
      <c r="Q9" s="47"/>
      <c r="R9" s="47"/>
      <c r="S9" s="47"/>
      <c r="T9" s="47"/>
      <c r="U9" s="47"/>
      <c r="V9" s="47"/>
      <c r="W9" s="47"/>
    </row>
    <row r="10" spans="1:23" ht="3.75" customHeight="1" x14ac:dyDescent="0.3">
      <c r="B10" s="51"/>
      <c r="D10" s="52"/>
      <c r="F10" s="51"/>
      <c r="J10" s="197"/>
      <c r="K10" s="197"/>
      <c r="L10" s="197"/>
      <c r="N10" s="197"/>
      <c r="O10" s="197"/>
      <c r="P10" s="197"/>
      <c r="Q10" s="47"/>
      <c r="R10" s="47"/>
      <c r="S10" s="47"/>
      <c r="T10" s="47"/>
      <c r="U10" s="47"/>
      <c r="V10" s="47"/>
      <c r="W10" s="47"/>
    </row>
    <row r="11" spans="1:23" s="56" customFormat="1" x14ac:dyDescent="0.3">
      <c r="A11" s="56" t="s">
        <v>7</v>
      </c>
      <c r="B11" s="57">
        <f>J11/1000000</f>
        <v>55487</v>
      </c>
      <c r="D11" s="59">
        <f>L11/1000000</f>
        <v>53723</v>
      </c>
      <c r="F11" s="57">
        <f>N11/1000000</f>
        <v>27494</v>
      </c>
      <c r="G11" s="58"/>
      <c r="H11" s="59">
        <f>P11/1000000</f>
        <v>25234</v>
      </c>
      <c r="J11" s="197">
        <v>55487000000</v>
      </c>
      <c r="K11" s="197"/>
      <c r="L11" s="197">
        <v>53723000000</v>
      </c>
      <c r="N11" s="197">
        <v>27494000000</v>
      </c>
      <c r="O11" s="197"/>
      <c r="P11" s="197">
        <v>25234000000</v>
      </c>
      <c r="Q11" s="47"/>
      <c r="R11" s="47"/>
      <c r="S11" s="47"/>
      <c r="T11" s="47"/>
      <c r="U11" s="47">
        <v>25772000000</v>
      </c>
      <c r="V11" s="47"/>
      <c r="W11" s="47">
        <v>25202000000</v>
      </c>
    </row>
    <row r="12" spans="1:23" ht="8.25" customHeight="1" x14ac:dyDescent="0.3">
      <c r="B12" s="51"/>
      <c r="D12" s="52"/>
      <c r="F12" s="51"/>
      <c r="J12" s="197"/>
      <c r="K12" s="197"/>
      <c r="L12" s="197"/>
      <c r="N12" s="197"/>
      <c r="O12" s="197"/>
      <c r="P12" s="197"/>
      <c r="Q12" s="47"/>
      <c r="R12" s="47"/>
      <c r="S12" s="47"/>
      <c r="T12" s="47"/>
      <c r="U12" s="47"/>
      <c r="V12" s="47"/>
      <c r="W12" s="47"/>
    </row>
    <row r="13" spans="1:23" x14ac:dyDescent="0.3">
      <c r="A13" s="43" t="s">
        <v>9</v>
      </c>
      <c r="B13" s="53">
        <f t="shared" ref="B13:B16" si="0">J13/1000000</f>
        <v>16257</v>
      </c>
      <c r="D13" s="55">
        <f t="shared" ref="D13:D16" si="1">L13/1000000</f>
        <v>14988</v>
      </c>
      <c r="F13" s="53">
        <f>N13/1000000</f>
        <v>8001</v>
      </c>
      <c r="G13" s="54"/>
      <c r="H13" s="55">
        <f>P13/1000000</f>
        <v>7398</v>
      </c>
      <c r="J13" s="197">
        <v>16257000000</v>
      </c>
      <c r="K13" s="197"/>
      <c r="L13" s="197">
        <v>14988000000</v>
      </c>
      <c r="N13" s="197">
        <v>8001000000</v>
      </c>
      <c r="O13" s="197"/>
      <c r="P13" s="197">
        <v>7398000000</v>
      </c>
      <c r="Q13" s="47"/>
      <c r="R13" s="47"/>
      <c r="S13" s="47"/>
      <c r="T13" s="47"/>
      <c r="U13" s="47">
        <v>8174000000</v>
      </c>
      <c r="V13" s="47"/>
      <c r="W13" s="47">
        <v>7761000000</v>
      </c>
    </row>
    <row r="14" spans="1:23" x14ac:dyDescent="0.3">
      <c r="A14" s="43" t="s">
        <v>11</v>
      </c>
      <c r="B14" s="53">
        <f t="shared" si="0"/>
        <v>7888</v>
      </c>
      <c r="D14" s="55">
        <f t="shared" si="1"/>
        <v>7068</v>
      </c>
      <c r="F14" s="53">
        <f>N14/1000000</f>
        <v>3944</v>
      </c>
      <c r="G14" s="54"/>
      <c r="H14" s="55">
        <f>P14/1000000</f>
        <v>3291</v>
      </c>
      <c r="J14" s="197">
        <v>7888000000</v>
      </c>
      <c r="K14" s="197"/>
      <c r="L14" s="197">
        <v>7068000000</v>
      </c>
      <c r="N14" s="197">
        <v>3944000000</v>
      </c>
      <c r="O14" s="197"/>
      <c r="P14" s="197">
        <v>3291000000</v>
      </c>
      <c r="Q14" s="47"/>
      <c r="R14" s="47"/>
      <c r="S14" s="47"/>
      <c r="T14" s="47"/>
      <c r="U14" s="47">
        <v>3911000000</v>
      </c>
      <c r="V14" s="47"/>
      <c r="W14" s="47">
        <v>3601000000</v>
      </c>
    </row>
    <row r="15" spans="1:23" x14ac:dyDescent="0.3">
      <c r="A15" s="43" t="s">
        <v>12</v>
      </c>
      <c r="B15" s="53">
        <f t="shared" si="0"/>
        <v>1836</v>
      </c>
      <c r="D15" s="55">
        <f t="shared" si="1"/>
        <v>1754</v>
      </c>
      <c r="F15" s="53">
        <f>N15/1000000</f>
        <v>904</v>
      </c>
      <c r="G15" s="54"/>
      <c r="H15" s="55">
        <f>P15/1000000</f>
        <v>827</v>
      </c>
      <c r="J15" s="197">
        <v>1836000000</v>
      </c>
      <c r="K15" s="197"/>
      <c r="L15" s="197">
        <v>1754000000</v>
      </c>
      <c r="N15" s="197">
        <v>904000000</v>
      </c>
      <c r="O15" s="197"/>
      <c r="P15" s="197">
        <v>827000000</v>
      </c>
      <c r="Q15" s="47"/>
      <c r="R15" s="47"/>
      <c r="S15" s="47"/>
      <c r="T15" s="47"/>
      <c r="U15" s="47">
        <v>1006000000</v>
      </c>
      <c r="V15" s="47"/>
      <c r="W15" s="47">
        <v>1009000000</v>
      </c>
    </row>
    <row r="16" spans="1:23" x14ac:dyDescent="0.3">
      <c r="A16" s="43" t="s">
        <v>13</v>
      </c>
      <c r="B16" s="51">
        <f t="shared" si="0"/>
        <v>255</v>
      </c>
      <c r="D16" s="52">
        <f t="shared" si="1"/>
        <v>227</v>
      </c>
      <c r="F16" s="51">
        <f>N16/1000000</f>
        <v>134</v>
      </c>
      <c r="H16" s="52">
        <f>P16/1000000</f>
        <v>120</v>
      </c>
      <c r="J16" s="197">
        <v>255000000</v>
      </c>
      <c r="K16" s="197"/>
      <c r="L16" s="197">
        <v>227000000</v>
      </c>
      <c r="N16" s="197">
        <v>134000000</v>
      </c>
      <c r="O16" s="197"/>
      <c r="P16" s="197">
        <v>120000000</v>
      </c>
      <c r="Q16" s="47"/>
      <c r="R16" s="47"/>
      <c r="S16" s="47"/>
      <c r="T16" s="47"/>
      <c r="U16" s="47">
        <v>127000000</v>
      </c>
      <c r="V16" s="47"/>
      <c r="W16" s="47">
        <v>88000000</v>
      </c>
    </row>
    <row r="17" spans="1:23" ht="3.75" customHeight="1" x14ac:dyDescent="0.3">
      <c r="A17" s="60"/>
      <c r="B17" s="61"/>
      <c r="C17" s="60"/>
      <c r="D17" s="62"/>
      <c r="E17" s="60"/>
      <c r="F17" s="61"/>
      <c r="G17" s="60"/>
      <c r="H17" s="62"/>
      <c r="J17" s="197"/>
      <c r="K17" s="197"/>
      <c r="L17" s="197"/>
      <c r="N17" s="197"/>
      <c r="O17" s="197"/>
      <c r="P17" s="197"/>
      <c r="Q17" s="47"/>
      <c r="R17" s="47"/>
      <c r="S17" s="47"/>
      <c r="T17" s="47"/>
      <c r="U17" s="47"/>
      <c r="V17" s="47"/>
      <c r="W17" s="47"/>
    </row>
    <row r="18" spans="1:23" ht="3.75" customHeight="1" x14ac:dyDescent="0.3">
      <c r="B18" s="51"/>
      <c r="D18" s="52"/>
      <c r="F18" s="51"/>
      <c r="J18" s="197"/>
      <c r="K18" s="197"/>
      <c r="L18" s="197"/>
      <c r="N18" s="197"/>
      <c r="O18" s="197"/>
      <c r="P18" s="197"/>
      <c r="Q18" s="47"/>
      <c r="R18" s="47"/>
      <c r="S18" s="47"/>
      <c r="T18" s="47"/>
      <c r="U18" s="47"/>
      <c r="V18" s="47"/>
      <c r="W18" s="47"/>
    </row>
    <row r="19" spans="1:23" s="56" customFormat="1" x14ac:dyDescent="0.3">
      <c r="A19" s="56" t="s">
        <v>14</v>
      </c>
      <c r="B19" s="57">
        <f>J19/1000000</f>
        <v>29761</v>
      </c>
      <c r="D19" s="59">
        <f>L19/1000000</f>
        <v>30140</v>
      </c>
      <c r="F19" s="57">
        <f>N19/1000000</f>
        <v>14779</v>
      </c>
      <c r="G19" s="58"/>
      <c r="H19" s="59">
        <f>P19/1000000</f>
        <v>13838</v>
      </c>
      <c r="J19" s="197">
        <v>29761000000</v>
      </c>
      <c r="K19" s="197"/>
      <c r="L19" s="197">
        <v>30140000000</v>
      </c>
      <c r="N19" s="197">
        <v>14779000000</v>
      </c>
      <c r="O19" s="197"/>
      <c r="P19" s="197">
        <v>13838000000</v>
      </c>
      <c r="Q19" s="47"/>
      <c r="R19" s="47"/>
      <c r="S19" s="47"/>
      <c r="T19" s="47"/>
      <c r="U19" s="47">
        <v>12808000000</v>
      </c>
      <c r="V19" s="47"/>
      <c r="W19" s="47">
        <v>12919000000</v>
      </c>
    </row>
    <row r="20" spans="1:23" ht="8.25" customHeight="1" x14ac:dyDescent="0.3">
      <c r="B20" s="51"/>
      <c r="D20" s="52"/>
      <c r="F20" s="51"/>
      <c r="J20" s="197"/>
      <c r="K20" s="197"/>
      <c r="L20" s="197"/>
      <c r="N20" s="197"/>
      <c r="O20" s="197"/>
      <c r="P20" s="197"/>
      <c r="Q20" s="47"/>
      <c r="R20" s="47"/>
      <c r="S20" s="47"/>
      <c r="T20" s="47"/>
      <c r="U20" s="47"/>
      <c r="V20" s="47"/>
      <c r="W20" s="47"/>
    </row>
    <row r="21" spans="1:23" x14ac:dyDescent="0.3">
      <c r="A21" s="43" t="s">
        <v>16</v>
      </c>
      <c r="B21" s="51">
        <f t="shared" ref="B21:B22" si="2">J21/1000000</f>
        <v>1843</v>
      </c>
      <c r="D21" s="52">
        <f t="shared" ref="D21:D22" si="3">L21/1000000</f>
        <v>114</v>
      </c>
      <c r="F21" s="51">
        <f>N21/1000000</f>
        <v>90</v>
      </c>
      <c r="G21" s="54"/>
      <c r="H21" s="52">
        <f>P21/1000000</f>
        <v>97</v>
      </c>
      <c r="J21" s="197">
        <v>1843000000</v>
      </c>
      <c r="K21" s="197"/>
      <c r="L21" s="197">
        <v>114000000</v>
      </c>
      <c r="N21" s="197">
        <v>90000000</v>
      </c>
      <c r="O21" s="197"/>
      <c r="P21" s="197">
        <v>97000000</v>
      </c>
      <c r="Q21" s="47"/>
      <c r="R21" s="47"/>
      <c r="S21" s="47"/>
      <c r="T21" s="47"/>
      <c r="U21" s="47">
        <v>162000000</v>
      </c>
      <c r="V21" s="47"/>
      <c r="W21" s="47">
        <v>17000000</v>
      </c>
    </row>
    <row r="22" spans="1:23" x14ac:dyDescent="0.3">
      <c r="A22" s="43" t="s">
        <v>17</v>
      </c>
      <c r="B22" s="53">
        <f t="shared" si="2"/>
        <v>749</v>
      </c>
      <c r="D22" s="55">
        <f t="shared" si="3"/>
        <v>1817</v>
      </c>
      <c r="F22" s="53">
        <f>N22/1000000</f>
        <v>-48</v>
      </c>
      <c r="H22" s="55">
        <f>P22/1000000</f>
        <v>519</v>
      </c>
      <c r="J22" s="197">
        <v>749000000</v>
      </c>
      <c r="K22" s="197"/>
      <c r="L22" s="197">
        <v>1817000000</v>
      </c>
      <c r="N22" s="197">
        <v>-48000000</v>
      </c>
      <c r="O22" s="197"/>
      <c r="P22" s="197">
        <v>519000000</v>
      </c>
      <c r="Q22" s="47"/>
      <c r="R22" s="47"/>
      <c r="S22" s="47"/>
      <c r="T22" s="47"/>
      <c r="U22" s="47">
        <v>279000000</v>
      </c>
      <c r="V22" s="47"/>
      <c r="W22" s="47">
        <v>829000000</v>
      </c>
    </row>
    <row r="23" spans="1:23" ht="3.75" customHeight="1" x14ac:dyDescent="0.3">
      <c r="A23" s="48"/>
      <c r="B23" s="49"/>
      <c r="C23" s="48"/>
      <c r="D23" s="50"/>
      <c r="E23" s="48"/>
      <c r="F23" s="49"/>
      <c r="G23" s="48"/>
      <c r="H23" s="50"/>
      <c r="J23" s="197"/>
      <c r="K23" s="197"/>
      <c r="L23" s="197"/>
      <c r="N23" s="197"/>
      <c r="O23" s="197"/>
      <c r="P23" s="197"/>
      <c r="Q23" s="47"/>
      <c r="R23" s="47"/>
      <c r="S23" s="47"/>
      <c r="T23" s="47"/>
      <c r="U23" s="47"/>
      <c r="V23" s="47"/>
      <c r="W23" s="47"/>
    </row>
    <row r="24" spans="1:23" ht="3.75" customHeight="1" x14ac:dyDescent="0.3">
      <c r="B24" s="51"/>
      <c r="D24" s="52"/>
      <c r="F24" s="51"/>
      <c r="J24" s="197"/>
      <c r="K24" s="197"/>
      <c r="L24" s="197"/>
      <c r="N24" s="197"/>
      <c r="O24" s="197"/>
      <c r="P24" s="197"/>
      <c r="Q24" s="47"/>
      <c r="R24" s="47"/>
      <c r="S24" s="47"/>
      <c r="T24" s="47"/>
      <c r="U24" s="47"/>
      <c r="V24" s="47"/>
      <c r="W24" s="47"/>
    </row>
    <row r="25" spans="1:23" s="56" customFormat="1" x14ac:dyDescent="0.3">
      <c r="A25" s="56" t="s">
        <v>19</v>
      </c>
      <c r="B25" s="57">
        <f>J25/1000000</f>
        <v>30855</v>
      </c>
      <c r="D25" s="59">
        <f>L25/1000000</f>
        <v>28437</v>
      </c>
      <c r="F25" s="57">
        <f>N25/1000000</f>
        <v>14917</v>
      </c>
      <c r="G25" s="58"/>
      <c r="H25" s="59">
        <f>P25/1000000</f>
        <v>13416</v>
      </c>
      <c r="J25" s="197">
        <v>30855000000</v>
      </c>
      <c r="K25" s="197"/>
      <c r="L25" s="197">
        <v>28437000000</v>
      </c>
      <c r="N25" s="197">
        <v>14917000000</v>
      </c>
      <c r="O25" s="197"/>
      <c r="P25" s="197">
        <v>13416000000</v>
      </c>
      <c r="Q25" s="47"/>
      <c r="R25" s="47"/>
      <c r="S25" s="47"/>
      <c r="T25" s="47"/>
      <c r="U25" s="47">
        <v>12691000000</v>
      </c>
      <c r="V25" s="47"/>
      <c r="W25" s="47">
        <v>12107000000</v>
      </c>
    </row>
    <row r="26" spans="1:23" ht="8.25" customHeight="1" x14ac:dyDescent="0.3">
      <c r="B26" s="51"/>
      <c r="D26" s="52"/>
      <c r="F26" s="51"/>
      <c r="J26" s="197"/>
      <c r="K26" s="197"/>
      <c r="L26" s="197"/>
      <c r="N26" s="197"/>
      <c r="O26" s="197"/>
      <c r="P26" s="197"/>
      <c r="Q26" s="47"/>
      <c r="R26" s="47"/>
      <c r="S26" s="47"/>
      <c r="T26" s="47"/>
      <c r="U26" s="47"/>
      <c r="V26" s="47"/>
      <c r="W26" s="47"/>
    </row>
    <row r="27" spans="1:23" x14ac:dyDescent="0.3">
      <c r="A27" s="43" t="s">
        <v>20</v>
      </c>
      <c r="B27" s="53">
        <f>J27/1000000</f>
        <v>6109</v>
      </c>
      <c r="D27" s="55">
        <f>L27/1000000</f>
        <v>5915</v>
      </c>
      <c r="F27" s="53">
        <f>N27/1000000</f>
        <v>2794</v>
      </c>
      <c r="G27" s="54"/>
      <c r="H27" s="55">
        <f>P27/1000000</f>
        <v>2791</v>
      </c>
      <c r="J27" s="197">
        <v>6109000000</v>
      </c>
      <c r="K27" s="197"/>
      <c r="L27" s="197">
        <v>5915000000</v>
      </c>
      <c r="N27" s="197">
        <v>2794000000</v>
      </c>
      <c r="O27" s="197"/>
      <c r="P27" s="197">
        <v>2791000000</v>
      </c>
      <c r="Q27" s="47"/>
      <c r="R27" s="47"/>
      <c r="S27" s="47"/>
      <c r="T27" s="47"/>
      <c r="U27" s="47">
        <v>2393000000</v>
      </c>
      <c r="V27" s="47"/>
      <c r="W27" s="47">
        <v>1913000000</v>
      </c>
    </row>
    <row r="28" spans="1:23" ht="3.75" customHeight="1" x14ac:dyDescent="0.3">
      <c r="A28" s="48"/>
      <c r="B28" s="49"/>
      <c r="C28" s="48"/>
      <c r="D28" s="50"/>
      <c r="E28" s="48"/>
      <c r="F28" s="49"/>
      <c r="G28" s="48"/>
      <c r="H28" s="50"/>
      <c r="J28" s="197"/>
      <c r="K28" s="197"/>
      <c r="L28" s="197"/>
      <c r="N28" s="197"/>
      <c r="O28" s="197"/>
      <c r="P28" s="197"/>
      <c r="Q28" s="47"/>
      <c r="R28" s="47"/>
      <c r="S28" s="47"/>
      <c r="T28" s="47"/>
      <c r="U28" s="47"/>
      <c r="V28" s="47"/>
      <c r="W28" s="47"/>
    </row>
    <row r="29" spans="1:23" ht="3.75" customHeight="1" x14ac:dyDescent="0.3">
      <c r="A29" s="43" t="s">
        <v>180</v>
      </c>
      <c r="B29" s="51"/>
      <c r="D29" s="52"/>
      <c r="F29" s="51"/>
      <c r="J29" s="197"/>
      <c r="K29" s="197"/>
      <c r="L29" s="197"/>
      <c r="N29" s="197"/>
      <c r="O29" s="197"/>
      <c r="P29" s="197"/>
      <c r="Q29" s="47"/>
      <c r="R29" s="47"/>
      <c r="S29" s="47"/>
      <c r="T29" s="47"/>
      <c r="U29" s="47"/>
      <c r="V29" s="47"/>
      <c r="W29" s="47"/>
    </row>
    <row r="30" spans="1:23" s="56" customFormat="1" x14ac:dyDescent="0.3">
      <c r="A30" s="56" t="s">
        <v>45</v>
      </c>
      <c r="B30" s="57">
        <f>J30/1000000</f>
        <v>24746</v>
      </c>
      <c r="D30" s="59">
        <f>L30/1000000</f>
        <v>22522</v>
      </c>
      <c r="F30" s="57">
        <f>N30/1000000</f>
        <v>12123</v>
      </c>
      <c r="G30" s="58"/>
      <c r="H30" s="59">
        <f>P30/1000000</f>
        <v>10625</v>
      </c>
      <c r="J30" s="197">
        <v>24746000000</v>
      </c>
      <c r="K30" s="197"/>
      <c r="L30" s="197">
        <v>22522000000</v>
      </c>
      <c r="N30" s="197">
        <v>12123000000</v>
      </c>
      <c r="O30" s="197"/>
      <c r="P30" s="197">
        <v>10625000000</v>
      </c>
      <c r="Q30" s="47"/>
      <c r="R30" s="47"/>
      <c r="S30" s="47"/>
      <c r="T30" s="47"/>
      <c r="U30" s="47">
        <v>10298000000</v>
      </c>
      <c r="V30" s="47"/>
      <c r="W30" s="47">
        <v>10194000000</v>
      </c>
    </row>
    <row r="31" spans="1:23" ht="3.75" customHeight="1" x14ac:dyDescent="0.3">
      <c r="A31" s="48"/>
      <c r="B31" s="49"/>
      <c r="C31" s="48"/>
      <c r="D31" s="50"/>
      <c r="E31" s="48"/>
      <c r="F31" s="49"/>
      <c r="G31" s="48"/>
      <c r="H31" s="50"/>
      <c r="J31" s="197"/>
      <c r="K31" s="197"/>
      <c r="L31" s="197"/>
      <c r="N31" s="197"/>
      <c r="O31" s="197"/>
      <c r="P31" s="197"/>
      <c r="Q31" s="47"/>
      <c r="R31" s="47"/>
      <c r="S31" s="47"/>
      <c r="T31" s="47"/>
      <c r="U31" s="47"/>
      <c r="V31" s="47"/>
      <c r="W31" s="47"/>
    </row>
    <row r="32" spans="1:23" x14ac:dyDescent="0.3">
      <c r="B32" s="51"/>
      <c r="D32" s="52"/>
      <c r="F32" s="51"/>
      <c r="J32" s="197"/>
      <c r="K32" s="197"/>
      <c r="L32" s="197"/>
      <c r="N32" s="197"/>
      <c r="O32" s="197"/>
      <c r="P32" s="197"/>
      <c r="Q32" s="47"/>
      <c r="R32" s="47"/>
      <c r="S32" s="47"/>
      <c r="T32" s="47"/>
      <c r="U32" s="47"/>
      <c r="V32" s="47"/>
      <c r="W32" s="47"/>
    </row>
    <row r="33" spans="1:23" x14ac:dyDescent="0.3">
      <c r="A33" s="43" t="s">
        <v>46</v>
      </c>
      <c r="B33" s="63">
        <f>J33</f>
        <v>10.73</v>
      </c>
      <c r="D33" s="64">
        <f>L33</f>
        <v>9.61</v>
      </c>
      <c r="F33" s="63">
        <f>N33</f>
        <v>5.26</v>
      </c>
      <c r="H33" s="64">
        <f>P33</f>
        <v>4.54</v>
      </c>
      <c r="J33" s="197">
        <v>10.73</v>
      </c>
      <c r="K33" s="197"/>
      <c r="L33" s="197">
        <v>9.61</v>
      </c>
      <c r="N33" s="197">
        <v>5.26</v>
      </c>
      <c r="O33" s="197"/>
      <c r="P33" s="197">
        <v>4.54</v>
      </c>
      <c r="Q33" s="47"/>
      <c r="R33" s="47"/>
      <c r="S33" s="47"/>
      <c r="T33" s="47"/>
      <c r="U33" s="47">
        <v>4.42</v>
      </c>
      <c r="V33" s="47"/>
      <c r="W33" s="47">
        <v>4.3</v>
      </c>
    </row>
    <row r="34" spans="1:23" x14ac:dyDescent="0.3">
      <c r="A34" s="43" t="s">
        <v>47</v>
      </c>
      <c r="B34" s="63">
        <f>J34</f>
        <v>10.71</v>
      </c>
      <c r="D34" s="64">
        <f>L34</f>
        <v>9.58</v>
      </c>
      <c r="F34" s="63">
        <f>N34</f>
        <v>5.26</v>
      </c>
      <c r="H34" s="64">
        <f>P34</f>
        <v>4.53</v>
      </c>
      <c r="J34" s="197">
        <v>10.71</v>
      </c>
      <c r="K34" s="197"/>
      <c r="L34" s="197">
        <v>9.58</v>
      </c>
      <c r="N34" s="197">
        <v>5.26</v>
      </c>
      <c r="O34" s="197"/>
      <c r="P34" s="197">
        <v>4.53</v>
      </c>
      <c r="Q34" s="47"/>
      <c r="R34" s="47"/>
      <c r="S34" s="47"/>
      <c r="T34" s="47"/>
      <c r="U34" s="47">
        <v>4.42</v>
      </c>
      <c r="V34" s="47"/>
      <c r="W34" s="47">
        <v>4.29</v>
      </c>
    </row>
    <row r="35" spans="1:23" x14ac:dyDescent="0.3">
      <c r="B35" s="51"/>
      <c r="D35" s="52"/>
      <c r="F35" s="51"/>
      <c r="J35" s="197"/>
      <c r="K35" s="197"/>
      <c r="L35" s="197"/>
      <c r="N35" s="197"/>
      <c r="O35" s="197"/>
      <c r="P35" s="197"/>
      <c r="Q35" s="47"/>
      <c r="R35" s="47"/>
      <c r="S35" s="47"/>
      <c r="T35" s="47"/>
      <c r="U35" s="47"/>
      <c r="V35" s="47"/>
      <c r="W35" s="47"/>
    </row>
    <row r="36" spans="1:23" x14ac:dyDescent="0.3">
      <c r="A36" s="65" t="s">
        <v>48</v>
      </c>
      <c r="B36" s="66"/>
      <c r="C36" s="81"/>
      <c r="D36" s="68"/>
      <c r="E36" s="81"/>
      <c r="F36" s="66"/>
      <c r="G36" s="67"/>
      <c r="H36" s="68"/>
      <c r="J36" s="197"/>
      <c r="K36" s="197"/>
      <c r="L36" s="197"/>
      <c r="N36" s="197"/>
      <c r="O36" s="197"/>
      <c r="P36" s="197"/>
      <c r="Q36" s="47"/>
      <c r="R36" s="47"/>
      <c r="S36" s="47"/>
      <c r="T36" s="47"/>
      <c r="U36" s="47"/>
      <c r="V36" s="47"/>
      <c r="W36" s="47"/>
    </row>
    <row r="37" spans="1:23" x14ac:dyDescent="0.3">
      <c r="A37" s="69"/>
      <c r="B37" s="70"/>
      <c r="C37" s="71"/>
      <c r="D37" s="72"/>
      <c r="E37" s="71"/>
      <c r="F37" s="70"/>
      <c r="G37" s="71"/>
      <c r="H37" s="72"/>
      <c r="J37" s="197"/>
      <c r="K37" s="197"/>
      <c r="L37" s="197"/>
      <c r="N37" s="197"/>
      <c r="O37" s="197"/>
      <c r="P37" s="197"/>
      <c r="Q37" s="47"/>
      <c r="R37" s="47"/>
      <c r="S37" s="47"/>
      <c r="T37" s="47"/>
      <c r="U37" s="47"/>
      <c r="V37" s="47"/>
      <c r="W37" s="47"/>
    </row>
    <row r="38" spans="1:23" x14ac:dyDescent="0.3">
      <c r="A38" s="69"/>
      <c r="B38" s="70"/>
      <c r="C38" s="71"/>
      <c r="D38" s="72"/>
      <c r="E38" s="71"/>
      <c r="F38" s="70"/>
      <c r="G38" s="71"/>
      <c r="H38" s="72"/>
      <c r="J38" s="197"/>
      <c r="K38" s="197"/>
      <c r="L38" s="197"/>
      <c r="N38" s="197"/>
      <c r="O38" s="197"/>
      <c r="P38" s="197"/>
      <c r="Q38" s="47"/>
      <c r="R38" s="47"/>
      <c r="S38" s="47"/>
      <c r="T38" s="47"/>
      <c r="U38" s="47"/>
      <c r="V38" s="47"/>
      <c r="W38" s="47"/>
    </row>
    <row r="39" spans="1:23" x14ac:dyDescent="0.3">
      <c r="A39" s="73" t="s">
        <v>49</v>
      </c>
      <c r="B39" s="70"/>
      <c r="C39" s="208"/>
      <c r="D39" s="72"/>
      <c r="E39" s="208"/>
      <c r="F39" s="70"/>
      <c r="G39" s="71"/>
      <c r="H39" s="72"/>
      <c r="J39" s="197"/>
      <c r="K39" s="197"/>
      <c r="L39" s="197"/>
      <c r="N39" s="197"/>
      <c r="O39" s="197"/>
      <c r="P39" s="197"/>
      <c r="Q39" s="47"/>
      <c r="R39" s="47"/>
      <c r="S39" s="47"/>
      <c r="T39" s="47"/>
      <c r="U39" s="47"/>
      <c r="V39" s="47"/>
      <c r="W39" s="47"/>
    </row>
    <row r="40" spans="1:23" x14ac:dyDescent="0.3">
      <c r="A40" s="69" t="s">
        <v>192</v>
      </c>
      <c r="B40" s="74">
        <f t="shared" ref="B40:B41" si="4">J40/1000000</f>
        <v>56862</v>
      </c>
      <c r="C40" s="71"/>
      <c r="D40" s="76">
        <f t="shared" ref="D40:D41" si="5">L40/1000000</f>
        <v>53907</v>
      </c>
      <c r="E40" s="71"/>
      <c r="F40" s="74">
        <f>N40/1000000</f>
        <v>28035</v>
      </c>
      <c r="G40" s="75"/>
      <c r="H40" s="76">
        <f>P40/1000000</f>
        <v>25316</v>
      </c>
      <c r="J40" s="197">
        <v>56862000000</v>
      </c>
      <c r="K40" s="197"/>
      <c r="L40" s="197">
        <v>53907000000</v>
      </c>
      <c r="N40" s="197">
        <v>28035000000</v>
      </c>
      <c r="O40" s="197"/>
      <c r="P40" s="197">
        <v>25316000000</v>
      </c>
      <c r="Q40" s="47"/>
      <c r="R40" s="47"/>
      <c r="S40" s="47"/>
      <c r="T40" s="47"/>
      <c r="U40" s="47">
        <v>26346000000</v>
      </c>
      <c r="V40" s="47"/>
      <c r="W40" s="47">
        <v>25456000000</v>
      </c>
    </row>
    <row r="41" spans="1:23" x14ac:dyDescent="0.3">
      <c r="A41" s="69" t="s">
        <v>191</v>
      </c>
      <c r="B41" s="74">
        <f t="shared" si="4"/>
        <v>9983</v>
      </c>
      <c r="C41" s="71"/>
      <c r="D41" s="76">
        <f t="shared" si="5"/>
        <v>9974</v>
      </c>
      <c r="E41" s="71"/>
      <c r="F41" s="74">
        <f>N41/1000000</f>
        <v>5006</v>
      </c>
      <c r="G41" s="75"/>
      <c r="H41" s="76">
        <f>P41/1000000</f>
        <v>4690</v>
      </c>
      <c r="J41" s="197">
        <v>9983000000</v>
      </c>
      <c r="K41" s="197"/>
      <c r="L41" s="197">
        <v>9974000000</v>
      </c>
      <c r="N41" s="197">
        <v>5006000000</v>
      </c>
      <c r="O41" s="197"/>
      <c r="P41" s="197">
        <v>4690000000</v>
      </c>
      <c r="Q41" s="47"/>
      <c r="R41" s="47"/>
      <c r="S41" s="47"/>
      <c r="T41" s="47"/>
      <c r="U41" s="47">
        <v>4581000000</v>
      </c>
      <c r="V41" s="47"/>
      <c r="W41" s="47">
        <v>4821000000</v>
      </c>
    </row>
    <row r="42" spans="1:23" x14ac:dyDescent="0.3">
      <c r="A42" s="69"/>
      <c r="B42" s="70"/>
      <c r="C42" s="71"/>
      <c r="D42" s="72"/>
      <c r="E42" s="71"/>
      <c r="F42" s="70"/>
      <c r="G42" s="71"/>
      <c r="H42" s="72"/>
      <c r="J42" s="197"/>
      <c r="K42" s="197"/>
      <c r="L42" s="197"/>
      <c r="N42" s="197"/>
      <c r="O42" s="197"/>
      <c r="P42" s="197"/>
      <c r="Q42" s="47"/>
      <c r="R42" s="47"/>
      <c r="S42" s="47"/>
      <c r="T42" s="47"/>
      <c r="U42" s="47"/>
      <c r="V42" s="47"/>
      <c r="W42" s="47"/>
    </row>
    <row r="43" spans="1:23" x14ac:dyDescent="0.3">
      <c r="A43" s="73" t="s">
        <v>42</v>
      </c>
      <c r="B43" s="70"/>
      <c r="C43" s="208"/>
      <c r="D43" s="72"/>
      <c r="E43" s="208"/>
      <c r="F43" s="70"/>
      <c r="G43" s="71"/>
      <c r="H43" s="72"/>
      <c r="J43" s="197"/>
      <c r="K43" s="197"/>
      <c r="L43" s="197"/>
      <c r="N43" s="197"/>
      <c r="O43" s="197"/>
      <c r="P43" s="197"/>
      <c r="Q43" s="47"/>
      <c r="R43" s="47"/>
      <c r="S43" s="47"/>
      <c r="T43" s="47"/>
      <c r="U43" s="47"/>
      <c r="V43" s="47"/>
      <c r="W43" s="47"/>
    </row>
    <row r="44" spans="1:23" x14ac:dyDescent="0.3">
      <c r="A44" s="69" t="s">
        <v>192</v>
      </c>
      <c r="B44" s="74">
        <f t="shared" ref="B44" si="6">J44/1000000</f>
        <v>24625</v>
      </c>
      <c r="C44" s="71"/>
      <c r="D44" s="76">
        <f t="shared" ref="D44" si="7">L44/1000000</f>
        <v>24890</v>
      </c>
      <c r="E44" s="71"/>
      <c r="F44" s="74">
        <f>N44/1000000</f>
        <v>12155</v>
      </c>
      <c r="G44" s="75"/>
      <c r="H44" s="76">
        <f>P44/1000000</f>
        <v>11434</v>
      </c>
      <c r="J44" s="197">
        <v>24625000000</v>
      </c>
      <c r="K44" s="197"/>
      <c r="L44" s="197">
        <v>24890000000</v>
      </c>
      <c r="N44" s="197">
        <v>12155000000</v>
      </c>
      <c r="O44" s="197"/>
      <c r="P44" s="197">
        <v>11434000000</v>
      </c>
      <c r="Q44" s="47"/>
      <c r="R44" s="47"/>
      <c r="S44" s="47"/>
      <c r="T44" s="47"/>
      <c r="U44" s="47">
        <v>9748000000</v>
      </c>
      <c r="V44" s="47"/>
      <c r="W44" s="47">
        <v>10403000000</v>
      </c>
    </row>
    <row r="45" spans="1:23" x14ac:dyDescent="0.3">
      <c r="A45" s="69" t="s">
        <v>191</v>
      </c>
      <c r="B45" s="77">
        <f>J45</f>
        <v>0.433066019485773</v>
      </c>
      <c r="C45" s="71"/>
      <c r="D45" s="79">
        <f>L45</f>
        <v>0.46172111228597401</v>
      </c>
      <c r="E45" s="71"/>
      <c r="F45" s="77">
        <f>N45</f>
        <v>0.43356518637417502</v>
      </c>
      <c r="G45" s="78"/>
      <c r="H45" s="79">
        <f>P45</f>
        <v>0.451651129720335</v>
      </c>
      <c r="J45" s="197">
        <v>0.433066019485773</v>
      </c>
      <c r="K45" s="197"/>
      <c r="L45" s="197">
        <v>0.46172111228597401</v>
      </c>
      <c r="N45" s="197">
        <v>0.43356518637417502</v>
      </c>
      <c r="O45" s="197"/>
      <c r="P45" s="197">
        <v>0.451651129720335</v>
      </c>
      <c r="Q45" s="47"/>
      <c r="R45" s="47"/>
      <c r="S45" s="47"/>
      <c r="T45" s="47"/>
      <c r="U45" s="47">
        <v>0.36999924087148001</v>
      </c>
      <c r="V45" s="47"/>
      <c r="W45" s="47">
        <v>0.40866593337523599</v>
      </c>
    </row>
    <row r="46" spans="1:23" x14ac:dyDescent="0.3">
      <c r="A46" s="69"/>
      <c r="B46" s="70"/>
      <c r="C46" s="71"/>
      <c r="D46" s="72"/>
      <c r="E46" s="71"/>
      <c r="F46" s="70"/>
      <c r="G46" s="71"/>
      <c r="H46" s="72"/>
      <c r="J46" s="197"/>
      <c r="K46" s="197"/>
      <c r="L46" s="197"/>
      <c r="N46" s="197"/>
      <c r="O46" s="197"/>
      <c r="P46" s="197"/>
      <c r="Q46" s="47"/>
      <c r="R46" s="47"/>
      <c r="S46" s="47"/>
      <c r="T46" s="47"/>
      <c r="U46" s="47"/>
      <c r="V46" s="47"/>
      <c r="W46" s="47"/>
    </row>
    <row r="47" spans="1:23" x14ac:dyDescent="0.3">
      <c r="A47" s="69" t="s">
        <v>191</v>
      </c>
      <c r="B47" s="74">
        <f t="shared" ref="B47" si="8">J47/1000000</f>
        <v>5136</v>
      </c>
      <c r="C47" s="71"/>
      <c r="D47" s="76">
        <f t="shared" ref="D47" si="9">L47/1000000</f>
        <v>5250</v>
      </c>
      <c r="E47" s="71"/>
      <c r="F47" s="74">
        <f>N47/1000000</f>
        <v>2624</v>
      </c>
      <c r="G47" s="75"/>
      <c r="H47" s="76">
        <f>P47/1000000</f>
        <v>2404</v>
      </c>
      <c r="J47" s="197">
        <v>5136000000</v>
      </c>
      <c r="K47" s="197"/>
      <c r="L47" s="197">
        <v>5250000000</v>
      </c>
      <c r="N47" s="197">
        <v>2624000000</v>
      </c>
      <c r="O47" s="197"/>
      <c r="P47" s="197">
        <v>2404000000</v>
      </c>
      <c r="Q47" s="47"/>
      <c r="R47" s="47"/>
      <c r="S47" s="47"/>
      <c r="T47" s="47"/>
      <c r="U47" s="47">
        <v>3060000000</v>
      </c>
      <c r="V47" s="47"/>
      <c r="W47" s="47">
        <v>2516000000</v>
      </c>
    </row>
    <row r="48" spans="1:23" x14ac:dyDescent="0.3">
      <c r="A48" s="69" t="s">
        <v>15</v>
      </c>
      <c r="B48" s="77">
        <f>J48</f>
        <v>0.51447460683161395</v>
      </c>
      <c r="C48" s="71"/>
      <c r="D48" s="79">
        <f>L48</f>
        <v>0.52636855825145401</v>
      </c>
      <c r="E48" s="71"/>
      <c r="F48" s="77">
        <f>N48</f>
        <v>0.52417099480623297</v>
      </c>
      <c r="G48" s="78"/>
      <c r="H48" s="79">
        <f>P48</f>
        <v>0.51257995735607698</v>
      </c>
      <c r="J48" s="197">
        <v>0.51447460683161395</v>
      </c>
      <c r="K48" s="197"/>
      <c r="L48" s="197">
        <v>0.52636855825145401</v>
      </c>
      <c r="N48" s="197">
        <v>0.52417099480623297</v>
      </c>
      <c r="O48" s="197"/>
      <c r="P48" s="197">
        <v>0.51257995735607698</v>
      </c>
      <c r="Q48" s="47"/>
      <c r="R48" s="47"/>
      <c r="S48" s="47"/>
      <c r="T48" s="47"/>
      <c r="U48" s="47">
        <v>0.66797642436149296</v>
      </c>
      <c r="V48" s="47"/>
      <c r="W48" s="47">
        <v>0.52188342667496401</v>
      </c>
    </row>
    <row r="49" spans="1:23" x14ac:dyDescent="0.3">
      <c r="A49" s="69"/>
      <c r="B49" s="70"/>
      <c r="C49" s="71"/>
      <c r="D49" s="72"/>
      <c r="E49" s="71"/>
      <c r="F49" s="70"/>
      <c r="G49" s="71"/>
      <c r="H49" s="72"/>
      <c r="J49" s="197"/>
      <c r="K49" s="197"/>
      <c r="L49" s="197"/>
      <c r="N49" s="197"/>
      <c r="O49" s="197"/>
      <c r="P49" s="197"/>
      <c r="Q49" s="47"/>
      <c r="R49" s="47"/>
      <c r="S49" s="47"/>
      <c r="T49" s="47"/>
      <c r="U49" s="47"/>
      <c r="V49" s="47"/>
      <c r="W49" s="47"/>
    </row>
    <row r="50" spans="1:23" x14ac:dyDescent="0.3">
      <c r="A50" s="80" t="s">
        <v>50</v>
      </c>
      <c r="B50" s="102">
        <f>J50/1000000</f>
        <v>29761</v>
      </c>
      <c r="C50" s="101"/>
      <c r="D50" s="166">
        <f>L50/1000000</f>
        <v>30140</v>
      </c>
      <c r="E50" s="101"/>
      <c r="F50" s="102">
        <f>N50/1000000</f>
        <v>14779</v>
      </c>
      <c r="G50" s="103"/>
      <c r="H50" s="166">
        <f>P50/1000000</f>
        <v>13838</v>
      </c>
      <c r="J50" s="197">
        <v>29761000000</v>
      </c>
      <c r="K50" s="197"/>
      <c r="L50" s="197">
        <v>30140000000</v>
      </c>
      <c r="N50" s="197">
        <v>14779000000</v>
      </c>
      <c r="O50" s="197"/>
      <c r="P50" s="197">
        <v>13838000000</v>
      </c>
      <c r="Q50" s="47"/>
      <c r="R50" s="47"/>
      <c r="S50" s="47"/>
      <c r="T50" s="47"/>
      <c r="U50" s="47">
        <v>12808000000</v>
      </c>
      <c r="V50" s="47"/>
      <c r="W50" s="47">
        <v>12919000000</v>
      </c>
    </row>
    <row r="51" spans="1:23" x14ac:dyDescent="0.3">
      <c r="B51" s="51"/>
      <c r="D51" s="52"/>
      <c r="F51" s="51"/>
      <c r="J51" s="197"/>
      <c r="K51" s="197"/>
      <c r="L51" s="197"/>
      <c r="N51" s="197"/>
      <c r="O51" s="197"/>
      <c r="P51" s="197"/>
      <c r="Q51" s="47"/>
      <c r="R51" s="47"/>
      <c r="S51" s="47"/>
      <c r="T51" s="47"/>
      <c r="U51" s="47"/>
      <c r="V51" s="47"/>
      <c r="W51" s="47"/>
    </row>
    <row r="52" spans="1:23" x14ac:dyDescent="0.3">
      <c r="B52" s="51"/>
      <c r="D52" s="52"/>
      <c r="F52" s="51"/>
      <c r="J52" s="197"/>
      <c r="K52" s="197"/>
      <c r="L52" s="197"/>
      <c r="N52" s="197"/>
      <c r="O52" s="197"/>
      <c r="P52" s="197"/>
      <c r="Q52" s="47"/>
      <c r="R52" s="47"/>
      <c r="S52" s="47"/>
      <c r="T52" s="47"/>
      <c r="U52" s="47"/>
      <c r="V52" s="47"/>
      <c r="W52" s="47"/>
    </row>
    <row r="53" spans="1:23" x14ac:dyDescent="0.3">
      <c r="A53" s="56" t="s">
        <v>51</v>
      </c>
      <c r="B53" s="51"/>
      <c r="C53" s="56"/>
      <c r="D53" s="52"/>
      <c r="E53" s="56"/>
      <c r="F53" s="51"/>
      <c r="J53" s="197"/>
      <c r="K53" s="197"/>
      <c r="L53" s="197"/>
      <c r="N53" s="197"/>
      <c r="O53" s="197"/>
      <c r="P53" s="197"/>
      <c r="Q53" s="47"/>
      <c r="R53" s="47"/>
      <c r="S53" s="47"/>
      <c r="T53" s="47"/>
      <c r="U53" s="47"/>
      <c r="V53" s="47"/>
      <c r="W53" s="47"/>
    </row>
    <row r="54" spans="1:23" x14ac:dyDescent="0.3">
      <c r="B54" s="51"/>
      <c r="D54" s="52"/>
      <c r="F54" s="51"/>
      <c r="J54" s="197"/>
      <c r="K54" s="197"/>
      <c r="L54" s="197"/>
      <c r="N54" s="197"/>
      <c r="O54" s="197"/>
      <c r="P54" s="197"/>
      <c r="Q54" s="47"/>
      <c r="R54" s="47"/>
      <c r="S54" s="47"/>
      <c r="T54" s="47"/>
      <c r="U54" s="47"/>
      <c r="V54" s="47"/>
      <c r="W54" s="47"/>
    </row>
    <row r="55" spans="1:23" x14ac:dyDescent="0.3">
      <c r="A55" s="56" t="s">
        <v>52</v>
      </c>
      <c r="B55" s="57">
        <f>J55/1000000</f>
        <v>24746</v>
      </c>
      <c r="C55" s="56"/>
      <c r="D55" s="59">
        <f>L55/1000000</f>
        <v>22522</v>
      </c>
      <c r="E55" s="56"/>
      <c r="F55" s="57">
        <f>N55/1000000</f>
        <v>12123</v>
      </c>
      <c r="G55" s="58"/>
      <c r="H55" s="59">
        <f>P55/1000000</f>
        <v>10625</v>
      </c>
      <c r="J55" s="197">
        <v>24746000000</v>
      </c>
      <c r="K55" s="197"/>
      <c r="L55" s="197">
        <v>22522000000</v>
      </c>
      <c r="N55" s="197">
        <v>12123000000</v>
      </c>
      <c r="O55" s="197"/>
      <c r="P55" s="197">
        <v>10625000000</v>
      </c>
      <c r="Q55" s="47"/>
      <c r="R55" s="47"/>
      <c r="S55" s="47"/>
      <c r="T55" s="47"/>
      <c r="U55" s="47">
        <v>10298000000</v>
      </c>
      <c r="V55" s="47"/>
      <c r="W55" s="47">
        <v>10194000000</v>
      </c>
    </row>
    <row r="56" spans="1:23" x14ac:dyDescent="0.3">
      <c r="B56" s="51"/>
      <c r="D56" s="52"/>
      <c r="F56" s="51"/>
      <c r="J56" s="197"/>
      <c r="K56" s="197"/>
      <c r="L56" s="197"/>
      <c r="N56" s="197"/>
      <c r="O56" s="197"/>
      <c r="P56" s="197"/>
      <c r="Q56" s="47"/>
      <c r="R56" s="47"/>
      <c r="S56" s="47"/>
      <c r="T56" s="47"/>
      <c r="U56" s="47"/>
      <c r="V56" s="47"/>
      <c r="W56" s="47"/>
    </row>
    <row r="57" spans="1:23" x14ac:dyDescent="0.3">
      <c r="A57" s="43" t="s">
        <v>53</v>
      </c>
      <c r="B57" s="51"/>
      <c r="D57" s="52"/>
      <c r="F57" s="51"/>
      <c r="J57" s="197"/>
      <c r="K57" s="197"/>
      <c r="L57" s="197"/>
      <c r="N57" s="197"/>
      <c r="O57" s="197"/>
      <c r="P57" s="197"/>
      <c r="Q57" s="47"/>
      <c r="R57" s="47"/>
      <c r="S57" s="47"/>
      <c r="T57" s="47"/>
      <c r="U57" s="47"/>
      <c r="V57" s="47"/>
      <c r="W57" s="47"/>
    </row>
    <row r="58" spans="1:23" x14ac:dyDescent="0.3">
      <c r="A58" s="43" t="s">
        <v>54</v>
      </c>
      <c r="B58" s="51"/>
      <c r="D58" s="52"/>
      <c r="F58" s="51"/>
      <c r="J58" s="197"/>
      <c r="K58" s="197"/>
      <c r="L58" s="197"/>
      <c r="N58" s="197"/>
      <c r="O58" s="197"/>
      <c r="P58" s="197"/>
      <c r="Q58" s="47"/>
      <c r="R58" s="47"/>
      <c r="S58" s="47"/>
      <c r="T58" s="47"/>
      <c r="U58" s="47"/>
      <c r="V58" s="47"/>
      <c r="W58" s="47"/>
    </row>
    <row r="59" spans="1:23" x14ac:dyDescent="0.3">
      <c r="A59" s="43" t="s">
        <v>55</v>
      </c>
      <c r="B59" s="51">
        <f>J59/1000000</f>
        <v>196</v>
      </c>
      <c r="D59" s="52">
        <f>L59/1000000</f>
        <v>104</v>
      </c>
      <c r="F59" s="51">
        <f>N59/1000000</f>
        <v>-17</v>
      </c>
      <c r="H59" s="52">
        <f>P59/1000000</f>
        <v>-113</v>
      </c>
      <c r="J59" s="197">
        <v>196000000</v>
      </c>
      <c r="K59" s="197"/>
      <c r="L59" s="197">
        <v>104000000</v>
      </c>
      <c r="N59" s="197">
        <v>-17000000</v>
      </c>
      <c r="O59" s="197"/>
      <c r="P59" s="197">
        <v>-113000000</v>
      </c>
      <c r="Q59" s="47"/>
      <c r="R59" s="47"/>
      <c r="S59" s="47"/>
      <c r="T59" s="47"/>
      <c r="U59" s="47">
        <v>-77000000</v>
      </c>
      <c r="V59" s="47"/>
      <c r="W59" s="47">
        <v>-167000000</v>
      </c>
    </row>
    <row r="60" spans="1:23" x14ac:dyDescent="0.3">
      <c r="B60" s="51"/>
      <c r="D60" s="52"/>
      <c r="F60" s="51"/>
      <c r="J60" s="197"/>
      <c r="K60" s="197"/>
      <c r="L60" s="197"/>
      <c r="N60" s="197"/>
      <c r="O60" s="197"/>
      <c r="P60" s="197"/>
      <c r="Q60" s="47"/>
      <c r="R60" s="47"/>
      <c r="S60" s="47"/>
      <c r="T60" s="47"/>
      <c r="U60" s="47"/>
      <c r="V60" s="47"/>
      <c r="W60" s="47"/>
    </row>
    <row r="61" spans="1:23" x14ac:dyDescent="0.3">
      <c r="A61" s="43" t="s">
        <v>56</v>
      </c>
      <c r="B61" s="51"/>
      <c r="D61" s="52"/>
      <c r="F61" s="51"/>
      <c r="J61" s="197"/>
      <c r="K61" s="197"/>
      <c r="L61" s="197"/>
      <c r="N61" s="197"/>
      <c r="O61" s="197"/>
      <c r="P61" s="197"/>
      <c r="Q61" s="47"/>
      <c r="R61" s="47"/>
      <c r="S61" s="47"/>
      <c r="T61" s="47"/>
      <c r="U61" s="47"/>
      <c r="V61" s="47"/>
      <c r="W61" s="47"/>
    </row>
    <row r="62" spans="1:23" x14ac:dyDescent="0.3">
      <c r="A62" s="43" t="s">
        <v>57</v>
      </c>
      <c r="B62" s="53">
        <f t="shared" ref="B62:B66" si="10">J62/1000000</f>
        <v>529</v>
      </c>
      <c r="D62" s="52">
        <f t="shared" ref="D62:D66" si="11">L62/1000000</f>
        <v>-214</v>
      </c>
      <c r="F62" s="53">
        <f>N62/1000000</f>
        <v>-74</v>
      </c>
      <c r="H62" s="52">
        <f>P62/1000000</f>
        <v>-329</v>
      </c>
      <c r="J62" s="197">
        <v>529000000</v>
      </c>
      <c r="K62" s="197"/>
      <c r="L62" s="197">
        <v>-214000000</v>
      </c>
      <c r="N62" s="197">
        <v>-74000000</v>
      </c>
      <c r="O62" s="197"/>
      <c r="P62" s="197">
        <v>-329000000</v>
      </c>
      <c r="Q62" s="47"/>
      <c r="R62" s="47"/>
      <c r="S62" s="47"/>
      <c r="T62" s="47"/>
      <c r="U62" s="47">
        <v>-788000000</v>
      </c>
      <c r="V62" s="47"/>
      <c r="W62" s="47">
        <v>305000000</v>
      </c>
    </row>
    <row r="63" spans="1:23" x14ac:dyDescent="0.3">
      <c r="A63" s="43" t="s">
        <v>58</v>
      </c>
      <c r="B63" s="53">
        <f t="shared" si="10"/>
        <v>-1410</v>
      </c>
      <c r="D63" s="55">
        <f t="shared" si="11"/>
        <v>408</v>
      </c>
      <c r="F63" s="53">
        <f>N63/1000000</f>
        <v>-434</v>
      </c>
      <c r="G63" s="54"/>
      <c r="H63" s="55">
        <f>P63/1000000</f>
        <v>97</v>
      </c>
      <c r="J63" s="197">
        <v>-1410000000</v>
      </c>
      <c r="K63" s="197"/>
      <c r="L63" s="197">
        <v>408000000</v>
      </c>
      <c r="N63" s="197">
        <v>-434000000</v>
      </c>
      <c r="O63" s="197"/>
      <c r="P63" s="197">
        <v>97000000</v>
      </c>
      <c r="Q63" s="47"/>
      <c r="R63" s="47"/>
      <c r="S63" s="47"/>
      <c r="T63" s="47"/>
      <c r="U63" s="47">
        <v>-65000000</v>
      </c>
      <c r="V63" s="47"/>
      <c r="W63" s="47">
        <v>202000000</v>
      </c>
    </row>
    <row r="64" spans="1:23" x14ac:dyDescent="0.3">
      <c r="A64" s="43" t="s">
        <v>59</v>
      </c>
      <c r="B64" s="53">
        <f t="shared" si="10"/>
        <v>-813</v>
      </c>
      <c r="D64" s="52">
        <f t="shared" si="11"/>
        <v>413</v>
      </c>
      <c r="F64" s="53">
        <f>N64/1000000</f>
        <v>760</v>
      </c>
      <c r="G64" s="54"/>
      <c r="H64" s="52">
        <f>P64/1000000</f>
        <v>994</v>
      </c>
      <c r="J64" s="197">
        <v>-813000000</v>
      </c>
      <c r="K64" s="197"/>
      <c r="L64" s="197">
        <v>413000000</v>
      </c>
      <c r="N64" s="197">
        <v>760000000</v>
      </c>
      <c r="O64" s="197"/>
      <c r="P64" s="197">
        <v>994000000</v>
      </c>
      <c r="Q64" s="47"/>
      <c r="R64" s="47"/>
      <c r="S64" s="47"/>
      <c r="T64" s="47"/>
      <c r="U64" s="47">
        <v>606000000</v>
      </c>
      <c r="V64" s="47"/>
      <c r="W64" s="47">
        <v>-1006000000</v>
      </c>
    </row>
    <row r="65" spans="1:23" x14ac:dyDescent="0.3">
      <c r="A65" s="43" t="s">
        <v>60</v>
      </c>
      <c r="B65" s="53">
        <f t="shared" si="10"/>
        <v>-2</v>
      </c>
      <c r="D65" s="52">
        <f t="shared" si="11"/>
        <v>3</v>
      </c>
      <c r="F65" s="53">
        <f>N65/1000000</f>
        <v>0</v>
      </c>
      <c r="H65" s="52">
        <f>P65/1000000</f>
        <v>0</v>
      </c>
      <c r="J65" s="197">
        <v>-2000000</v>
      </c>
      <c r="K65" s="197"/>
      <c r="L65" s="197">
        <v>3000000</v>
      </c>
      <c r="N65" s="197">
        <v>0</v>
      </c>
      <c r="O65" s="197"/>
      <c r="P65" s="197">
        <v>0</v>
      </c>
      <c r="Q65" s="47"/>
      <c r="R65" s="47"/>
      <c r="S65" s="47"/>
      <c r="T65" s="47"/>
      <c r="U65" s="47">
        <v>1000000</v>
      </c>
      <c r="V65" s="47"/>
      <c r="W65" s="47">
        <v>-6000000</v>
      </c>
    </row>
    <row r="66" spans="1:23" x14ac:dyDescent="0.3">
      <c r="A66" s="43" t="s">
        <v>61</v>
      </c>
      <c r="B66" s="53">
        <f t="shared" si="10"/>
        <v>528</v>
      </c>
      <c r="D66" s="52">
        <f t="shared" si="11"/>
        <v>-343</v>
      </c>
      <c r="F66" s="53">
        <f>N66/1000000</f>
        <v>-69</v>
      </c>
      <c r="H66" s="52">
        <f>P66/1000000</f>
        <v>-265</v>
      </c>
      <c r="J66" s="197">
        <v>528000000</v>
      </c>
      <c r="K66" s="197"/>
      <c r="L66" s="197">
        <v>-343000000</v>
      </c>
      <c r="N66" s="197">
        <v>-69000000</v>
      </c>
      <c r="O66" s="197"/>
      <c r="P66" s="197">
        <v>-265000000</v>
      </c>
      <c r="Q66" s="47"/>
      <c r="R66" s="47"/>
      <c r="S66" s="47"/>
      <c r="T66" s="47"/>
      <c r="U66" s="47">
        <v>-169000000</v>
      </c>
      <c r="V66" s="47"/>
      <c r="W66" s="47">
        <v>212000000</v>
      </c>
    </row>
    <row r="67" spans="1:23" ht="8.25" customHeight="1" x14ac:dyDescent="0.3">
      <c r="B67" s="51"/>
      <c r="D67" s="52"/>
      <c r="F67" s="51"/>
      <c r="J67" s="197"/>
      <c r="K67" s="197"/>
      <c r="L67" s="197"/>
      <c r="N67" s="197"/>
      <c r="O67" s="197"/>
      <c r="P67" s="197"/>
      <c r="Q67" s="47"/>
      <c r="R67" s="47"/>
      <c r="S67" s="47"/>
      <c r="T67" s="47"/>
      <c r="U67" s="47"/>
      <c r="V67" s="47"/>
      <c r="W67" s="47"/>
    </row>
    <row r="68" spans="1:23" x14ac:dyDescent="0.3">
      <c r="A68" s="81" t="s">
        <v>62</v>
      </c>
      <c r="B68" s="82">
        <f>J68/1000000</f>
        <v>-972</v>
      </c>
      <c r="C68" s="81"/>
      <c r="D68" s="84">
        <f>L68/1000000</f>
        <v>371</v>
      </c>
      <c r="E68" s="81"/>
      <c r="F68" s="82">
        <f>N68/1000000</f>
        <v>166</v>
      </c>
      <c r="G68" s="83"/>
      <c r="H68" s="84">
        <f>P68/1000000</f>
        <v>384</v>
      </c>
      <c r="J68" s="197">
        <v>-972000000</v>
      </c>
      <c r="K68" s="197"/>
      <c r="L68" s="197">
        <v>371000000</v>
      </c>
      <c r="N68" s="197">
        <v>166000000</v>
      </c>
      <c r="O68" s="197"/>
      <c r="P68" s="197">
        <v>384000000</v>
      </c>
      <c r="Q68" s="47"/>
      <c r="R68" s="47"/>
      <c r="S68" s="47"/>
      <c r="T68" s="47"/>
      <c r="U68" s="47">
        <v>-492000000</v>
      </c>
      <c r="V68" s="47"/>
      <c r="W68" s="47">
        <v>-460000000</v>
      </c>
    </row>
    <row r="69" spans="1:23" x14ac:dyDescent="0.3">
      <c r="A69" s="81" t="s">
        <v>63</v>
      </c>
      <c r="B69" s="82">
        <f>J69/1000000</f>
        <v>23774</v>
      </c>
      <c r="C69" s="81"/>
      <c r="D69" s="84">
        <f>L69/1000000</f>
        <v>22893</v>
      </c>
      <c r="E69" s="81"/>
      <c r="F69" s="82">
        <f>N69/1000000</f>
        <v>12289</v>
      </c>
      <c r="G69" s="83"/>
      <c r="H69" s="84">
        <f>P69/1000000</f>
        <v>11009</v>
      </c>
      <c r="J69" s="197">
        <v>23774000000</v>
      </c>
      <c r="K69" s="197"/>
      <c r="L69" s="197">
        <v>22893000000</v>
      </c>
      <c r="N69" s="197">
        <v>12289000000</v>
      </c>
      <c r="O69" s="197"/>
      <c r="P69" s="197">
        <v>11009000000</v>
      </c>
      <c r="Q69" s="47"/>
      <c r="R69" s="47"/>
      <c r="S69" s="47"/>
      <c r="T69" s="47"/>
      <c r="U69" s="47">
        <v>9806000000</v>
      </c>
      <c r="V69" s="47"/>
      <c r="W69" s="47">
        <v>9734000000</v>
      </c>
    </row>
    <row r="70" spans="1:23" x14ac:dyDescent="0.3">
      <c r="A70" s="67"/>
      <c r="B70" s="67"/>
      <c r="C70" s="67"/>
      <c r="D70" s="67"/>
      <c r="E70" s="67"/>
      <c r="F70" s="67"/>
      <c r="G70" s="67"/>
      <c r="H70" s="68"/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CA1D-2E5D-4818-B02F-FFE27C71A0E1}">
  <sheetPr>
    <pageSetUpPr fitToPage="1"/>
  </sheetPr>
  <dimension ref="A1:I62"/>
  <sheetViews>
    <sheetView workbookViewId="0">
      <selection activeCell="V19" sqref="V19"/>
    </sheetView>
  </sheetViews>
  <sheetFormatPr defaultColWidth="9.25" defaultRowHeight="15" x14ac:dyDescent="0.3"/>
  <cols>
    <col min="1" max="1" width="57.625" style="43" bestFit="1" customWidth="1"/>
    <col min="2" max="2" width="10.875" style="43" customWidth="1"/>
    <col min="3" max="3" width="2.125" style="43" customWidth="1"/>
    <col min="4" max="5" width="10.875" style="43" customWidth="1"/>
    <col min="6" max="6" width="16.375" style="43" hidden="1" customWidth="1"/>
    <col min="7" max="7" width="9.25" style="43" hidden="1" customWidth="1"/>
    <col min="8" max="8" width="16.375" style="43" hidden="1" customWidth="1"/>
    <col min="9" max="11" width="9.25" style="43"/>
    <col min="12" max="18" width="0" style="43" hidden="1" customWidth="1"/>
    <col min="19" max="16384" width="9.25" style="43"/>
  </cols>
  <sheetData>
    <row r="1" spans="1:9" x14ac:dyDescent="0.3">
      <c r="A1" s="47"/>
      <c r="B1" s="47"/>
      <c r="C1" s="47"/>
      <c r="D1" s="47"/>
      <c r="E1" s="47"/>
      <c r="F1" s="47"/>
      <c r="H1" s="47"/>
    </row>
    <row r="2" spans="1:9" x14ac:dyDescent="0.3">
      <c r="A2" s="47" t="s">
        <v>43</v>
      </c>
      <c r="B2" s="46" t="s">
        <v>185</v>
      </c>
      <c r="C2" s="47"/>
      <c r="D2" s="85" t="s">
        <v>186</v>
      </c>
      <c r="E2" s="85"/>
      <c r="F2" s="46"/>
      <c r="H2" s="85"/>
    </row>
    <row r="3" spans="1:9" ht="8.25" customHeight="1" x14ac:dyDescent="0.3">
      <c r="A3" s="47"/>
      <c r="B3" s="51"/>
      <c r="C3" s="47"/>
      <c r="D3" s="85"/>
      <c r="E3" s="85"/>
      <c r="F3" s="51"/>
      <c r="H3" s="85"/>
    </row>
    <row r="4" spans="1:9" ht="8.25" customHeight="1" x14ac:dyDescent="0.3">
      <c r="A4" s="47"/>
      <c r="B4" s="51"/>
      <c r="C4" s="47"/>
      <c r="D4" s="85"/>
      <c r="E4" s="85"/>
      <c r="F4" s="51"/>
      <c r="H4" s="85"/>
    </row>
    <row r="5" spans="1:9" x14ac:dyDescent="0.3">
      <c r="A5" s="86" t="s">
        <v>21</v>
      </c>
      <c r="B5" s="57">
        <f>F5/1000000</f>
        <v>24746</v>
      </c>
      <c r="C5" s="47"/>
      <c r="D5" s="59">
        <f>H5/1000000</f>
        <v>22522</v>
      </c>
      <c r="E5" s="87"/>
      <c r="F5" s="167">
        <v>24746000000</v>
      </c>
      <c r="G5" s="167"/>
      <c r="H5" s="167">
        <v>22522000000</v>
      </c>
      <c r="I5" s="47"/>
    </row>
    <row r="6" spans="1:9" x14ac:dyDescent="0.3">
      <c r="A6" s="47"/>
      <c r="B6" s="51"/>
      <c r="C6" s="47"/>
      <c r="D6" s="52"/>
      <c r="E6" s="85"/>
      <c r="F6" s="167"/>
      <c r="G6" s="167"/>
      <c r="H6" s="167"/>
      <c r="I6" s="47"/>
    </row>
    <row r="7" spans="1:9" x14ac:dyDescent="0.3">
      <c r="A7" s="47" t="s">
        <v>64</v>
      </c>
      <c r="B7" s="51"/>
      <c r="C7" s="47"/>
      <c r="D7" s="52"/>
      <c r="E7" s="85"/>
      <c r="F7" s="167"/>
      <c r="G7" s="167"/>
      <c r="H7" s="167"/>
      <c r="I7" s="47"/>
    </row>
    <row r="8" spans="1:9" x14ac:dyDescent="0.3">
      <c r="A8" s="47" t="s">
        <v>65</v>
      </c>
      <c r="B8" s="53">
        <f t="shared" ref="B8:B14" si="0">F8/1000000</f>
        <v>6109</v>
      </c>
      <c r="C8" s="47"/>
      <c r="D8" s="55">
        <f t="shared" ref="D8:D14" si="1">H8/1000000</f>
        <v>5915</v>
      </c>
      <c r="E8" s="88"/>
      <c r="F8" s="167">
        <v>6109000000</v>
      </c>
      <c r="G8" s="167"/>
      <c r="H8" s="167">
        <v>5915000000</v>
      </c>
      <c r="I8" s="47"/>
    </row>
    <row r="9" spans="1:9" x14ac:dyDescent="0.3">
      <c r="A9" s="47" t="s">
        <v>22</v>
      </c>
      <c r="B9" s="53">
        <f t="shared" si="0"/>
        <v>2594</v>
      </c>
      <c r="C9" s="47"/>
      <c r="D9" s="55">
        <f t="shared" si="1"/>
        <v>2244</v>
      </c>
      <c r="E9" s="88"/>
      <c r="F9" s="167">
        <v>2594000000</v>
      </c>
      <c r="G9" s="167"/>
      <c r="H9" s="167">
        <v>2244000000</v>
      </c>
      <c r="I9" s="47"/>
    </row>
    <row r="10" spans="1:9" x14ac:dyDescent="0.3">
      <c r="A10" s="47" t="s">
        <v>66</v>
      </c>
      <c r="B10" s="53">
        <f t="shared" si="0"/>
        <v>9172</v>
      </c>
      <c r="C10" s="47"/>
      <c r="D10" s="55">
        <f t="shared" si="1"/>
        <v>9139</v>
      </c>
      <c r="E10" s="88"/>
      <c r="F10" s="167">
        <v>9172000000</v>
      </c>
      <c r="G10" s="167"/>
      <c r="H10" s="167">
        <v>9139000000</v>
      </c>
      <c r="I10" s="47"/>
    </row>
    <row r="11" spans="1:9" x14ac:dyDescent="0.3">
      <c r="A11" s="47" t="s">
        <v>67</v>
      </c>
      <c r="B11" s="53">
        <f t="shared" si="0"/>
        <v>1739</v>
      </c>
      <c r="C11" s="47"/>
      <c r="D11" s="55">
        <f t="shared" si="1"/>
        <v>-463</v>
      </c>
      <c r="E11" s="88"/>
      <c r="F11" s="167">
        <v>1739000000</v>
      </c>
      <c r="G11" s="167"/>
      <c r="H11" s="167">
        <v>-463000000</v>
      </c>
      <c r="I11" s="47"/>
    </row>
    <row r="12" spans="1:9" x14ac:dyDescent="0.3">
      <c r="A12" s="47" t="s">
        <v>68</v>
      </c>
      <c r="B12" s="51">
        <f t="shared" si="0"/>
        <v>43</v>
      </c>
      <c r="C12" s="47"/>
      <c r="D12" s="52">
        <f t="shared" si="1"/>
        <v>37</v>
      </c>
      <c r="E12" s="85"/>
      <c r="F12" s="167">
        <v>43000000</v>
      </c>
      <c r="G12" s="167"/>
      <c r="H12" s="167">
        <v>37000000</v>
      </c>
      <c r="I12" s="47"/>
    </row>
    <row r="13" spans="1:9" x14ac:dyDescent="0.3">
      <c r="A13" s="47" t="s">
        <v>69</v>
      </c>
      <c r="B13" s="51">
        <f t="shared" si="0"/>
        <v>-85</v>
      </c>
      <c r="C13" s="47"/>
      <c r="D13" s="52">
        <f t="shared" si="1"/>
        <v>-116</v>
      </c>
      <c r="E13" s="85"/>
      <c r="F13" s="167">
        <v>-85000000</v>
      </c>
      <c r="G13" s="167"/>
      <c r="H13" s="167">
        <v>-116000000</v>
      </c>
      <c r="I13" s="47"/>
    </row>
    <row r="14" spans="1:9" x14ac:dyDescent="0.3">
      <c r="A14" s="47" t="s">
        <v>70</v>
      </c>
      <c r="B14" s="53">
        <f t="shared" si="0"/>
        <v>-7808</v>
      </c>
      <c r="C14" s="47"/>
      <c r="D14" s="55">
        <f t="shared" si="1"/>
        <v>-5005</v>
      </c>
      <c r="E14" s="88"/>
      <c r="F14" s="167">
        <v>-7808000000</v>
      </c>
      <c r="G14" s="167"/>
      <c r="H14" s="167">
        <v>-5005000000</v>
      </c>
      <c r="I14" s="47"/>
    </row>
    <row r="15" spans="1:9" ht="3.75" customHeight="1" x14ac:dyDescent="0.3">
      <c r="A15" s="47"/>
      <c r="B15" s="51"/>
      <c r="C15" s="47"/>
      <c r="D15" s="52"/>
      <c r="E15" s="85"/>
      <c r="F15" s="167"/>
      <c r="G15" s="167"/>
      <c r="H15" s="167"/>
      <c r="I15" s="47"/>
    </row>
    <row r="16" spans="1:9" ht="3.75" customHeight="1" x14ac:dyDescent="0.3">
      <c r="A16" s="47"/>
      <c r="B16" s="51"/>
      <c r="C16" s="47"/>
      <c r="D16" s="52"/>
      <c r="E16" s="85"/>
      <c r="F16" s="167"/>
      <c r="G16" s="167"/>
      <c r="H16" s="167"/>
      <c r="I16" s="47"/>
    </row>
    <row r="17" spans="1:9" x14ac:dyDescent="0.3">
      <c r="A17" s="89" t="s">
        <v>23</v>
      </c>
      <c r="B17" s="90">
        <f>F17/1000000</f>
        <v>36510</v>
      </c>
      <c r="C17" s="91"/>
      <c r="D17" s="92">
        <f>H17/1000000</f>
        <v>34273</v>
      </c>
      <c r="E17" s="93"/>
      <c r="F17" s="167">
        <v>36510000000</v>
      </c>
      <c r="G17" s="167"/>
      <c r="H17" s="167">
        <v>34273000000</v>
      </c>
      <c r="I17" s="47"/>
    </row>
    <row r="18" spans="1:9" ht="3.75" customHeight="1" x14ac:dyDescent="0.3">
      <c r="A18" s="47"/>
      <c r="B18" s="70"/>
      <c r="C18" s="47"/>
      <c r="D18" s="72"/>
      <c r="E18" s="94"/>
      <c r="F18" s="167"/>
      <c r="G18" s="167"/>
      <c r="H18" s="167"/>
      <c r="I18" s="47"/>
    </row>
    <row r="19" spans="1:9" ht="3.75" customHeight="1" x14ac:dyDescent="0.3">
      <c r="A19" s="47"/>
      <c r="B19" s="51"/>
      <c r="C19" s="47"/>
      <c r="D19" s="52"/>
      <c r="E19" s="85"/>
      <c r="F19" s="167"/>
      <c r="G19" s="167"/>
      <c r="H19" s="167"/>
      <c r="I19" s="47"/>
    </row>
    <row r="20" spans="1:9" x14ac:dyDescent="0.3">
      <c r="A20" s="47" t="s">
        <v>71</v>
      </c>
      <c r="B20" s="53">
        <f t="shared" ref="B20:B29" si="2">F20/1000000</f>
        <v>-272</v>
      </c>
      <c r="C20" s="47"/>
      <c r="D20" s="55">
        <f t="shared" ref="D20:D29" si="3">H20/1000000</f>
        <v>-184</v>
      </c>
      <c r="E20" s="88"/>
      <c r="F20" s="167">
        <v>-272000000</v>
      </c>
      <c r="G20" s="167"/>
      <c r="H20" s="167">
        <v>-184000000</v>
      </c>
      <c r="I20" s="47"/>
    </row>
    <row r="21" spans="1:9" hidden="1" x14ac:dyDescent="0.3">
      <c r="A21" s="47" t="s">
        <v>151</v>
      </c>
      <c r="B21" s="53">
        <f t="shared" si="2"/>
        <v>0</v>
      </c>
      <c r="C21" s="47"/>
      <c r="D21" s="55">
        <f t="shared" si="3"/>
        <v>0</v>
      </c>
      <c r="E21" s="88"/>
      <c r="F21" s="167">
        <v>0</v>
      </c>
      <c r="G21" s="167"/>
      <c r="H21" s="167">
        <v>0</v>
      </c>
      <c r="I21" s="47"/>
    </row>
    <row r="22" spans="1:9" x14ac:dyDescent="0.3">
      <c r="A22" s="47" t="s">
        <v>72</v>
      </c>
      <c r="B22" s="53">
        <f t="shared" si="2"/>
        <v>-3111</v>
      </c>
      <c r="C22" s="47"/>
      <c r="D22" s="55">
        <f t="shared" si="3"/>
        <v>-2906</v>
      </c>
      <c r="E22" s="88"/>
      <c r="F22" s="167">
        <v>-3111000000</v>
      </c>
      <c r="G22" s="167"/>
      <c r="H22" s="167">
        <v>-2906000000</v>
      </c>
      <c r="I22" s="47"/>
    </row>
    <row r="23" spans="1:9" x14ac:dyDescent="0.3">
      <c r="A23" s="47" t="s">
        <v>152</v>
      </c>
      <c r="B23" s="53">
        <f t="shared" si="2"/>
        <v>3</v>
      </c>
      <c r="C23" s="47"/>
      <c r="D23" s="55">
        <f t="shared" si="3"/>
        <v>0</v>
      </c>
      <c r="E23" s="88"/>
      <c r="F23" s="167">
        <v>3000000</v>
      </c>
      <c r="G23" s="167"/>
      <c r="H23" s="167">
        <v>0</v>
      </c>
      <c r="I23" s="47"/>
    </row>
    <row r="24" spans="1:9" x14ac:dyDescent="0.3">
      <c r="A24" s="47" t="s">
        <v>153</v>
      </c>
      <c r="B24" s="53">
        <f t="shared" si="2"/>
        <v>-4</v>
      </c>
      <c r="C24" s="47"/>
      <c r="D24" s="55">
        <f t="shared" si="3"/>
        <v>0</v>
      </c>
      <c r="E24" s="88"/>
      <c r="F24" s="167">
        <v>-4000000</v>
      </c>
      <c r="G24" s="167"/>
      <c r="H24" s="167">
        <v>0</v>
      </c>
      <c r="I24" s="47"/>
    </row>
    <row r="25" spans="1:9" x14ac:dyDescent="0.3">
      <c r="A25" s="47" t="s">
        <v>163</v>
      </c>
      <c r="B25" s="53">
        <f t="shared" ref="B25:B26" si="4">F25/1000000</f>
        <v>768</v>
      </c>
      <c r="C25" s="47"/>
      <c r="D25" s="55">
        <f t="shared" ref="D25:D26" si="5">H25/1000000</f>
        <v>0</v>
      </c>
      <c r="E25" s="88"/>
      <c r="F25" s="167">
        <v>768000000</v>
      </c>
      <c r="G25" s="167"/>
      <c r="H25" s="167">
        <v>0</v>
      </c>
      <c r="I25" s="47"/>
    </row>
    <row r="26" spans="1:9" x14ac:dyDescent="0.3">
      <c r="A26" s="47" t="s">
        <v>164</v>
      </c>
      <c r="B26" s="53">
        <f t="shared" si="4"/>
        <v>-3755</v>
      </c>
      <c r="C26" s="47"/>
      <c r="D26" s="55">
        <f t="shared" si="5"/>
        <v>0</v>
      </c>
      <c r="E26" s="88"/>
      <c r="F26" s="167">
        <v>-3755000000</v>
      </c>
      <c r="G26" s="167"/>
      <c r="H26" s="167">
        <v>0</v>
      </c>
      <c r="I26" s="47"/>
    </row>
    <row r="27" spans="1:9" x14ac:dyDescent="0.3">
      <c r="A27" s="47" t="s">
        <v>73</v>
      </c>
      <c r="B27" s="51">
        <f t="shared" si="2"/>
        <v>0</v>
      </c>
      <c r="C27" s="47"/>
      <c r="D27" s="52">
        <f t="shared" si="3"/>
        <v>-392</v>
      </c>
      <c r="E27" s="85"/>
      <c r="F27" s="167">
        <v>0</v>
      </c>
      <c r="G27" s="167"/>
      <c r="H27" s="167">
        <v>-392000000</v>
      </c>
      <c r="I27" s="47"/>
    </row>
    <row r="28" spans="1:9" hidden="1" x14ac:dyDescent="0.3">
      <c r="A28" s="47" t="s">
        <v>149</v>
      </c>
      <c r="B28" s="51">
        <f t="shared" si="2"/>
        <v>0</v>
      </c>
      <c r="C28" s="47"/>
      <c r="D28" s="52">
        <f t="shared" si="3"/>
        <v>0</v>
      </c>
      <c r="E28" s="85"/>
      <c r="F28" s="167">
        <v>0</v>
      </c>
      <c r="G28" s="167"/>
      <c r="H28" s="167">
        <v>0</v>
      </c>
      <c r="I28" s="47"/>
    </row>
    <row r="29" spans="1:9" x14ac:dyDescent="0.3">
      <c r="A29" s="47" t="s">
        <v>74</v>
      </c>
      <c r="B29" s="74">
        <f t="shared" si="2"/>
        <v>4</v>
      </c>
      <c r="C29" s="47"/>
      <c r="D29" s="76">
        <f t="shared" si="3"/>
        <v>9</v>
      </c>
      <c r="E29" s="95"/>
      <c r="F29" s="167">
        <v>4000000</v>
      </c>
      <c r="G29" s="167"/>
      <c r="H29" s="167">
        <v>9000000</v>
      </c>
      <c r="I29" s="47"/>
    </row>
    <row r="30" spans="1:9" ht="3.75" customHeight="1" x14ac:dyDescent="0.3">
      <c r="A30" s="47"/>
      <c r="B30" s="51"/>
      <c r="C30" s="47"/>
      <c r="D30" s="52"/>
      <c r="E30" s="85"/>
      <c r="F30" s="167"/>
      <c r="G30" s="167"/>
      <c r="H30" s="167"/>
      <c r="I30" s="47"/>
    </row>
    <row r="31" spans="1:9" ht="3.75" customHeight="1" x14ac:dyDescent="0.3">
      <c r="A31" s="47"/>
      <c r="B31" s="51"/>
      <c r="C31" s="47"/>
      <c r="D31" s="52"/>
      <c r="E31" s="85"/>
      <c r="F31" s="167"/>
      <c r="G31" s="167"/>
      <c r="H31" s="167"/>
      <c r="I31" s="47"/>
    </row>
    <row r="32" spans="1:9" x14ac:dyDescent="0.3">
      <c r="A32" s="89" t="s">
        <v>75</v>
      </c>
      <c r="B32" s="90">
        <f>F32/1000000</f>
        <v>-6367</v>
      </c>
      <c r="C32" s="91"/>
      <c r="D32" s="92">
        <f>H32/1000000</f>
        <v>-3473</v>
      </c>
      <c r="E32" s="93"/>
      <c r="F32" s="167">
        <v>-6367000000</v>
      </c>
      <c r="G32" s="167"/>
      <c r="H32" s="167">
        <v>-3473000000</v>
      </c>
      <c r="I32" s="47"/>
    </row>
    <row r="33" spans="1:9" ht="3.75" customHeight="1" x14ac:dyDescent="0.3">
      <c r="A33" s="47"/>
      <c r="B33" s="53"/>
      <c r="C33" s="47"/>
      <c r="D33" s="55"/>
      <c r="E33" s="88"/>
      <c r="F33" s="167"/>
      <c r="G33" s="167"/>
      <c r="H33" s="167"/>
      <c r="I33" s="47"/>
    </row>
    <row r="34" spans="1:9" ht="3.75" customHeight="1" x14ac:dyDescent="0.3">
      <c r="A34" s="47"/>
      <c r="B34" s="53"/>
      <c r="C34" s="47"/>
      <c r="D34" s="55"/>
      <c r="E34" s="88"/>
      <c r="F34" s="167"/>
      <c r="G34" s="167"/>
      <c r="H34" s="167"/>
      <c r="I34" s="47"/>
    </row>
    <row r="35" spans="1:9" x14ac:dyDescent="0.3">
      <c r="A35" s="47" t="s">
        <v>76</v>
      </c>
      <c r="B35" s="96">
        <f t="shared" ref="B35:B40" si="6">F35/1000000</f>
        <v>-8400</v>
      </c>
      <c r="C35" s="47"/>
      <c r="D35" s="97">
        <f t="shared" ref="D35:D40" si="7">H35/1000000</f>
        <v>-8211</v>
      </c>
      <c r="E35" s="88"/>
      <c r="F35" s="167">
        <v>-8400000000</v>
      </c>
      <c r="G35" s="167"/>
      <c r="H35" s="167">
        <v>-8211000000</v>
      </c>
      <c r="I35" s="47"/>
    </row>
    <row r="36" spans="1:9" x14ac:dyDescent="0.3">
      <c r="A36" s="47" t="s">
        <v>77</v>
      </c>
      <c r="B36" s="96">
        <f t="shared" si="6"/>
        <v>-13496</v>
      </c>
      <c r="C36" s="47"/>
      <c r="D36" s="97">
        <f t="shared" si="7"/>
        <v>-12551</v>
      </c>
      <c r="E36" s="88"/>
      <c r="F36" s="167">
        <v>-13496000000</v>
      </c>
      <c r="G36" s="167"/>
      <c r="H36" s="167">
        <v>-12551000000</v>
      </c>
      <c r="I36" s="47"/>
    </row>
    <row r="37" spans="1:9" x14ac:dyDescent="0.3">
      <c r="A37" s="47" t="s">
        <v>184</v>
      </c>
      <c r="B37" s="96">
        <f t="shared" si="6"/>
        <v>9657</v>
      </c>
      <c r="C37" s="47"/>
      <c r="D37" s="97">
        <f t="shared" si="7"/>
        <v>0</v>
      </c>
      <c r="E37" s="88"/>
      <c r="F37" s="167">
        <v>9657000000</v>
      </c>
      <c r="G37" s="167"/>
      <c r="H37" s="167">
        <v>0</v>
      </c>
      <c r="I37" s="47"/>
    </row>
    <row r="38" spans="1:9" x14ac:dyDescent="0.3">
      <c r="A38" s="47" t="s">
        <v>154</v>
      </c>
      <c r="B38" s="96">
        <f t="shared" si="6"/>
        <v>-6072</v>
      </c>
      <c r="C38" s="47"/>
      <c r="D38" s="97">
        <f t="shared" si="7"/>
        <v>-428</v>
      </c>
      <c r="E38" s="88"/>
      <c r="F38" s="167">
        <v>-6072000000</v>
      </c>
      <c r="G38" s="167"/>
      <c r="H38" s="167">
        <v>-428000000</v>
      </c>
      <c r="I38" s="47"/>
    </row>
    <row r="39" spans="1:9" hidden="1" x14ac:dyDescent="0.3">
      <c r="A39" s="47" t="s">
        <v>155</v>
      </c>
      <c r="B39" s="96">
        <f t="shared" si="6"/>
        <v>0</v>
      </c>
      <c r="C39" s="47"/>
      <c r="D39" s="52">
        <f t="shared" si="7"/>
        <v>0</v>
      </c>
      <c r="E39" s="85"/>
      <c r="F39" s="167">
        <v>0</v>
      </c>
      <c r="G39" s="167"/>
      <c r="H39" s="167">
        <v>0</v>
      </c>
      <c r="I39" s="47"/>
    </row>
    <row r="40" spans="1:9" hidden="1" x14ac:dyDescent="0.3">
      <c r="A40" s="47" t="s">
        <v>165</v>
      </c>
      <c r="B40" s="96">
        <f t="shared" si="6"/>
        <v>0</v>
      </c>
      <c r="C40" s="47"/>
      <c r="D40" s="52">
        <f t="shared" si="7"/>
        <v>0</v>
      </c>
      <c r="E40" s="85"/>
      <c r="F40" s="167">
        <v>0</v>
      </c>
      <c r="G40" s="167"/>
      <c r="H40" s="167">
        <v>0</v>
      </c>
      <c r="I40" s="47"/>
    </row>
    <row r="41" spans="1:9" ht="3.6" customHeight="1" x14ac:dyDescent="0.3">
      <c r="A41" s="47"/>
      <c r="B41" s="96"/>
      <c r="C41" s="47"/>
      <c r="D41" s="52"/>
      <c r="E41" s="85"/>
      <c r="F41" s="167"/>
      <c r="G41" s="167"/>
      <c r="H41" s="167"/>
      <c r="I41" s="47"/>
    </row>
    <row r="42" spans="1:9" ht="3.75" customHeight="1" x14ac:dyDescent="0.3">
      <c r="A42" s="47"/>
      <c r="B42" s="46"/>
      <c r="C42" s="47"/>
      <c r="D42" s="45"/>
      <c r="E42" s="85"/>
      <c r="F42" s="167"/>
      <c r="G42" s="167"/>
      <c r="H42" s="167"/>
      <c r="I42" s="47"/>
    </row>
    <row r="43" spans="1:9" x14ac:dyDescent="0.3">
      <c r="A43" s="89" t="s">
        <v>78</v>
      </c>
      <c r="B43" s="90">
        <f>F43/1000000</f>
        <v>-18311</v>
      </c>
      <c r="C43" s="91"/>
      <c r="D43" s="92">
        <f>H43/1000000</f>
        <v>-21190</v>
      </c>
      <c r="E43" s="93"/>
      <c r="F43" s="167">
        <v>-18311000000</v>
      </c>
      <c r="G43" s="167"/>
      <c r="H43" s="167">
        <v>-21190000000</v>
      </c>
      <c r="I43" s="47"/>
    </row>
    <row r="44" spans="1:9" ht="3.75" customHeight="1" x14ac:dyDescent="0.3">
      <c r="A44" s="47"/>
      <c r="B44" s="96"/>
      <c r="C44" s="47"/>
      <c r="D44" s="97"/>
      <c r="E44" s="88"/>
      <c r="F44" s="167"/>
      <c r="G44" s="167"/>
      <c r="H44" s="167"/>
      <c r="I44" s="47"/>
    </row>
    <row r="45" spans="1:9" x14ac:dyDescent="0.3">
      <c r="A45" s="47"/>
      <c r="B45" s="96"/>
      <c r="C45" s="47"/>
      <c r="D45" s="97"/>
      <c r="E45" s="88"/>
      <c r="F45" s="167"/>
      <c r="G45" s="167"/>
      <c r="H45" s="167"/>
      <c r="I45" s="47"/>
    </row>
    <row r="46" spans="1:9" x14ac:dyDescent="0.3">
      <c r="A46" s="86" t="s">
        <v>79</v>
      </c>
      <c r="B46" s="96">
        <f>F46/1000000</f>
        <v>11832</v>
      </c>
      <c r="C46" s="47"/>
      <c r="D46" s="97">
        <f>H46/1000000</f>
        <v>9610</v>
      </c>
      <c r="E46" s="88"/>
      <c r="F46" s="167">
        <v>11832000000</v>
      </c>
      <c r="G46" s="167"/>
      <c r="H46" s="167">
        <v>9610000000</v>
      </c>
      <c r="I46" s="47"/>
    </row>
    <row r="47" spans="1:9" x14ac:dyDescent="0.3">
      <c r="A47" s="47"/>
      <c r="B47" s="46"/>
      <c r="C47" s="47"/>
      <c r="D47" s="45"/>
      <c r="E47" s="85"/>
      <c r="F47" s="167"/>
      <c r="G47" s="167"/>
      <c r="H47" s="167"/>
      <c r="I47" s="47"/>
    </row>
    <row r="48" spans="1:9" x14ac:dyDescent="0.3">
      <c r="A48" s="47" t="s">
        <v>80</v>
      </c>
      <c r="B48" s="96">
        <f>F48/1000000</f>
        <v>12226</v>
      </c>
      <c r="C48" s="47"/>
      <c r="D48" s="97">
        <f>H48/1000000</f>
        <v>15411</v>
      </c>
      <c r="E48" s="88"/>
      <c r="F48" s="167">
        <v>12226000000</v>
      </c>
      <c r="G48" s="167"/>
      <c r="H48" s="167">
        <v>15411000000</v>
      </c>
      <c r="I48" s="47"/>
    </row>
    <row r="49" spans="1:9" hidden="1" x14ac:dyDescent="0.3">
      <c r="A49" s="47"/>
      <c r="B49" s="96"/>
      <c r="C49" s="47"/>
      <c r="D49" s="97"/>
      <c r="E49" s="88"/>
      <c r="F49" s="167">
        <v>0</v>
      </c>
      <c r="G49" s="167"/>
      <c r="H49" s="167">
        <v>0</v>
      </c>
      <c r="I49" s="47"/>
    </row>
    <row r="50" spans="1:9" x14ac:dyDescent="0.3">
      <c r="A50" s="98" t="s">
        <v>81</v>
      </c>
      <c r="B50" s="74">
        <f>F50/1000000</f>
        <v>169</v>
      </c>
      <c r="C50" s="98"/>
      <c r="D50" s="76">
        <f>H50/1000000</f>
        <v>-170</v>
      </c>
      <c r="E50" s="95"/>
      <c r="F50" s="167">
        <v>169000000</v>
      </c>
      <c r="G50" s="167"/>
      <c r="H50" s="167">
        <v>-170000000</v>
      </c>
      <c r="I50" s="47"/>
    </row>
    <row r="51" spans="1:9" ht="6" customHeight="1" x14ac:dyDescent="0.3">
      <c r="A51" s="47"/>
      <c r="B51" s="96"/>
      <c r="C51" s="47"/>
      <c r="D51" s="97"/>
      <c r="E51" s="85"/>
      <c r="F51" s="167"/>
      <c r="G51" s="167"/>
      <c r="H51" s="167"/>
      <c r="I51" s="47"/>
    </row>
    <row r="52" spans="1:9" ht="5.25" customHeight="1" x14ac:dyDescent="0.3">
      <c r="A52" s="47"/>
      <c r="B52" s="46"/>
      <c r="C52" s="47"/>
      <c r="D52" s="45"/>
      <c r="E52" s="85"/>
      <c r="F52" s="167"/>
      <c r="G52" s="167"/>
      <c r="H52" s="167"/>
      <c r="I52" s="47"/>
    </row>
    <row r="53" spans="1:9" x14ac:dyDescent="0.3">
      <c r="A53" s="89" t="s">
        <v>148</v>
      </c>
      <c r="B53" s="90">
        <f>F53/1000000</f>
        <v>24227</v>
      </c>
      <c r="C53" s="91"/>
      <c r="D53" s="92">
        <f>H53/1000000</f>
        <v>24851</v>
      </c>
      <c r="E53" s="93"/>
      <c r="F53" s="167">
        <v>24227000000</v>
      </c>
      <c r="G53" s="167"/>
      <c r="H53" s="167">
        <v>24851000000</v>
      </c>
      <c r="I53" s="47"/>
    </row>
    <row r="54" spans="1:9" x14ac:dyDescent="0.3">
      <c r="F54" s="149"/>
      <c r="G54" s="149"/>
      <c r="H54" s="149"/>
      <c r="I54" s="47"/>
    </row>
    <row r="55" spans="1:9" x14ac:dyDescent="0.3">
      <c r="F55" s="149"/>
      <c r="G55" s="149"/>
      <c r="H55" s="149"/>
      <c r="I55" s="47"/>
    </row>
    <row r="56" spans="1:9" x14ac:dyDescent="0.3">
      <c r="F56" s="149"/>
      <c r="G56" s="149"/>
      <c r="H56" s="149"/>
      <c r="I56" s="47"/>
    </row>
    <row r="57" spans="1:9" x14ac:dyDescent="0.3">
      <c r="G57" s="47"/>
      <c r="I57" s="47"/>
    </row>
    <row r="58" spans="1:9" x14ac:dyDescent="0.3">
      <c r="G58" s="47"/>
      <c r="I58" s="47"/>
    </row>
    <row r="59" spans="1:9" x14ac:dyDescent="0.3">
      <c r="G59" s="47"/>
      <c r="I59" s="47"/>
    </row>
    <row r="60" spans="1:9" x14ac:dyDescent="0.3">
      <c r="G60" s="47"/>
      <c r="I60" s="47"/>
    </row>
    <row r="61" spans="1:9" x14ac:dyDescent="0.3">
      <c r="G61" s="47"/>
      <c r="I61" s="47"/>
    </row>
    <row r="62" spans="1:9" x14ac:dyDescent="0.3">
      <c r="G62" s="47"/>
      <c r="I62" s="47"/>
    </row>
  </sheetData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C32E-DA99-44F2-B2BC-5553392CB7D9}">
  <sheetPr>
    <pageSetUpPr fitToPage="1"/>
  </sheetPr>
  <dimension ref="A2:F58"/>
  <sheetViews>
    <sheetView workbookViewId="0">
      <selection activeCell="A29" sqref="A29"/>
    </sheetView>
  </sheetViews>
  <sheetFormatPr defaultColWidth="9.25" defaultRowHeight="15" x14ac:dyDescent="0.3"/>
  <cols>
    <col min="1" max="1" width="40.25" style="43" customWidth="1"/>
    <col min="2" max="2" width="11.25" style="43" customWidth="1"/>
    <col min="3" max="3" width="2.125" style="43" customWidth="1"/>
    <col min="4" max="4" width="10.875" style="43" customWidth="1"/>
    <col min="5" max="5" width="9.25" style="43"/>
    <col min="6" max="6" width="16.625" style="43" hidden="1" customWidth="1"/>
    <col min="7" max="11" width="9.25" style="43"/>
    <col min="12" max="18" width="0" style="43" hidden="1" customWidth="1"/>
    <col min="19" max="16384" width="9.25" style="43"/>
  </cols>
  <sheetData>
    <row r="2" spans="1:6" x14ac:dyDescent="0.3">
      <c r="A2" s="43" t="s">
        <v>43</v>
      </c>
      <c r="B2" s="99" t="s">
        <v>183</v>
      </c>
      <c r="D2" s="100" t="s">
        <v>156</v>
      </c>
      <c r="F2" s="99"/>
    </row>
    <row r="3" spans="1:6" x14ac:dyDescent="0.3">
      <c r="B3" s="51"/>
      <c r="F3" s="51"/>
    </row>
    <row r="4" spans="1:6" x14ac:dyDescent="0.3">
      <c r="B4" s="51"/>
      <c r="F4" s="51"/>
    </row>
    <row r="5" spans="1:6" x14ac:dyDescent="0.3">
      <c r="B5" s="51"/>
      <c r="F5" s="51"/>
    </row>
    <row r="6" spans="1:6" x14ac:dyDescent="0.3">
      <c r="B6" s="51"/>
      <c r="F6" s="51"/>
    </row>
    <row r="7" spans="1:6" x14ac:dyDescent="0.3">
      <c r="A7" s="43" t="s">
        <v>82</v>
      </c>
      <c r="B7" s="53">
        <f t="shared" ref="B7:B12" si="0">F7/1000000</f>
        <v>20272</v>
      </c>
      <c r="D7" s="54">
        <v>20657</v>
      </c>
      <c r="F7" s="167">
        <v>20272000000</v>
      </c>
    </row>
    <row r="8" spans="1:6" x14ac:dyDescent="0.3">
      <c r="A8" s="43" t="s">
        <v>83</v>
      </c>
      <c r="B8" s="53">
        <f t="shared" si="0"/>
        <v>52076</v>
      </c>
      <c r="D8" s="54">
        <v>50269</v>
      </c>
      <c r="F8" s="167">
        <v>52076000000</v>
      </c>
    </row>
    <row r="9" spans="1:6" x14ac:dyDescent="0.3">
      <c r="A9" s="43" t="s">
        <v>84</v>
      </c>
      <c r="B9" s="51">
        <f t="shared" si="0"/>
        <v>566</v>
      </c>
      <c r="D9" s="43">
        <v>582</v>
      </c>
      <c r="F9" s="167">
        <v>566000000</v>
      </c>
    </row>
    <row r="10" spans="1:6" x14ac:dyDescent="0.3">
      <c r="A10" s="43" t="s">
        <v>85</v>
      </c>
      <c r="B10" s="53">
        <f t="shared" si="0"/>
        <v>6349</v>
      </c>
      <c r="D10" s="54">
        <v>5865</v>
      </c>
      <c r="F10" s="167">
        <v>6349000000</v>
      </c>
    </row>
    <row r="11" spans="1:6" x14ac:dyDescent="0.3">
      <c r="A11" s="47" t="s">
        <v>91</v>
      </c>
      <c r="B11" s="53">
        <f t="shared" si="0"/>
        <v>413</v>
      </c>
      <c r="D11" s="44">
        <v>674</v>
      </c>
      <c r="F11" s="167">
        <v>413000000</v>
      </c>
    </row>
    <row r="12" spans="1:6" x14ac:dyDescent="0.3">
      <c r="A12" s="43" t="s">
        <v>86</v>
      </c>
      <c r="B12" s="53">
        <f t="shared" si="0"/>
        <v>1273</v>
      </c>
      <c r="D12" s="54">
        <v>1066</v>
      </c>
      <c r="F12" s="167">
        <v>1273000000</v>
      </c>
    </row>
    <row r="13" spans="1:6" ht="3.75" customHeight="1" x14ac:dyDescent="0.3">
      <c r="B13" s="51"/>
      <c r="F13" s="167"/>
    </row>
    <row r="14" spans="1:6" ht="3.75" customHeight="1" x14ac:dyDescent="0.3">
      <c r="B14" s="51"/>
      <c r="F14" s="167"/>
    </row>
    <row r="15" spans="1:6" x14ac:dyDescent="0.3">
      <c r="A15" s="101" t="s">
        <v>87</v>
      </c>
      <c r="B15" s="102">
        <f>F15/1000000</f>
        <v>80949</v>
      </c>
      <c r="C15" s="101"/>
      <c r="D15" s="103">
        <v>79113</v>
      </c>
      <c r="F15" s="167">
        <v>80949000000</v>
      </c>
    </row>
    <row r="16" spans="1:6" x14ac:dyDescent="0.3">
      <c r="B16" s="51"/>
      <c r="F16" s="167"/>
    </row>
    <row r="17" spans="1:6" x14ac:dyDescent="0.3">
      <c r="A17" s="43" t="s">
        <v>88</v>
      </c>
      <c r="B17" s="53">
        <f t="shared" ref="B17:B23" si="1">F17/1000000</f>
        <v>18822</v>
      </c>
      <c r="D17" s="54">
        <v>18536</v>
      </c>
      <c r="F17" s="167">
        <v>18822000000</v>
      </c>
    </row>
    <row r="18" spans="1:6" x14ac:dyDescent="0.3">
      <c r="A18" s="43" t="s">
        <v>89</v>
      </c>
      <c r="B18" s="53">
        <f t="shared" si="1"/>
        <v>26098</v>
      </c>
      <c r="D18" s="54">
        <v>27734</v>
      </c>
      <c r="F18" s="167">
        <v>26098000000</v>
      </c>
    </row>
    <row r="19" spans="1:6" x14ac:dyDescent="0.3">
      <c r="A19" s="43" t="s">
        <v>90</v>
      </c>
      <c r="B19" s="51">
        <f t="shared" si="1"/>
        <v>344</v>
      </c>
      <c r="D19" s="54">
        <v>289</v>
      </c>
      <c r="F19" s="167">
        <v>344000000</v>
      </c>
    </row>
    <row r="20" spans="1:6" x14ac:dyDescent="0.3">
      <c r="A20" s="43" t="s">
        <v>91</v>
      </c>
      <c r="B20" s="53">
        <f t="shared" si="1"/>
        <v>3781</v>
      </c>
      <c r="D20" s="54">
        <v>4161</v>
      </c>
      <c r="F20" s="167">
        <v>3781000000</v>
      </c>
    </row>
    <row r="21" spans="1:6" x14ac:dyDescent="0.3">
      <c r="A21" s="43" t="s">
        <v>160</v>
      </c>
      <c r="B21" s="53">
        <f t="shared" si="1"/>
        <v>2987</v>
      </c>
      <c r="D21" s="54">
        <v>0</v>
      </c>
      <c r="F21" s="167">
        <v>2987000000</v>
      </c>
    </row>
    <row r="22" spans="1:6" x14ac:dyDescent="0.3">
      <c r="A22" s="43" t="s">
        <v>92</v>
      </c>
      <c r="B22" s="53">
        <f t="shared" si="1"/>
        <v>885</v>
      </c>
      <c r="D22" s="54">
        <v>2332</v>
      </c>
      <c r="F22" s="167">
        <v>885000000</v>
      </c>
    </row>
    <row r="23" spans="1:6" x14ac:dyDescent="0.3">
      <c r="A23" s="43" t="s">
        <v>93</v>
      </c>
      <c r="B23" s="53">
        <f t="shared" si="1"/>
        <v>24229</v>
      </c>
      <c r="D23" s="54">
        <v>12757</v>
      </c>
      <c r="F23" s="167">
        <v>24229000000</v>
      </c>
    </row>
    <row r="24" spans="1:6" ht="8.25" customHeight="1" x14ac:dyDescent="0.3">
      <c r="B24" s="51"/>
      <c r="F24" s="167"/>
    </row>
    <row r="25" spans="1:6" x14ac:dyDescent="0.3">
      <c r="A25" s="101" t="s">
        <v>94</v>
      </c>
      <c r="B25" s="102">
        <f>F25/1000000</f>
        <v>77146</v>
      </c>
      <c r="C25" s="101"/>
      <c r="D25" s="103">
        <v>65809</v>
      </c>
      <c r="F25" s="167">
        <v>77146000000</v>
      </c>
    </row>
    <row r="26" spans="1:6" x14ac:dyDescent="0.3">
      <c r="A26" s="104" t="s">
        <v>95</v>
      </c>
      <c r="B26" s="105">
        <f>F26/1000000</f>
        <v>158095</v>
      </c>
      <c r="C26" s="104"/>
      <c r="D26" s="106">
        <v>144922</v>
      </c>
      <c r="F26" s="167">
        <v>158095000000</v>
      </c>
    </row>
    <row r="27" spans="1:6" x14ac:dyDescent="0.3">
      <c r="B27" s="51"/>
      <c r="F27" s="167"/>
    </row>
    <row r="28" spans="1:6" x14ac:dyDescent="0.3">
      <c r="A28" s="43" t="s">
        <v>96</v>
      </c>
      <c r="B28" s="51"/>
      <c r="F28" s="167"/>
    </row>
    <row r="29" spans="1:6" x14ac:dyDescent="0.3">
      <c r="B29" s="51"/>
      <c r="F29" s="167"/>
    </row>
    <row r="30" spans="1:6" x14ac:dyDescent="0.3">
      <c r="A30" s="43" t="s">
        <v>97</v>
      </c>
      <c r="B30" s="51">
        <f>F30/1000000</f>
        <v>462</v>
      </c>
      <c r="D30" s="43">
        <v>470</v>
      </c>
      <c r="F30" s="167">
        <v>462000000</v>
      </c>
    </row>
    <row r="31" spans="1:6" x14ac:dyDescent="0.3">
      <c r="A31" s="43" t="s">
        <v>98</v>
      </c>
      <c r="B31" s="51">
        <f>F31/1000000</f>
        <v>-3</v>
      </c>
      <c r="D31" s="43">
        <v>-8</v>
      </c>
      <c r="F31" s="167">
        <v>-3000000</v>
      </c>
    </row>
    <row r="32" spans="1:6" x14ac:dyDescent="0.3">
      <c r="A32" s="43" t="s">
        <v>99</v>
      </c>
      <c r="B32" s="53">
        <f>F32/1000000</f>
        <v>67179</v>
      </c>
      <c r="D32" s="54">
        <v>63774</v>
      </c>
      <c r="F32" s="167">
        <v>67179000000</v>
      </c>
    </row>
    <row r="33" spans="1:6" x14ac:dyDescent="0.3">
      <c r="A33" s="43" t="s">
        <v>100</v>
      </c>
      <c r="B33" s="53">
        <f>F33/1000000</f>
        <v>-2079</v>
      </c>
      <c r="D33" s="54">
        <v>-911</v>
      </c>
      <c r="F33" s="167">
        <v>-2079000000</v>
      </c>
    </row>
    <row r="34" spans="1:6" ht="3.75" customHeight="1" x14ac:dyDescent="0.3">
      <c r="B34" s="51"/>
      <c r="F34" s="167"/>
    </row>
    <row r="35" spans="1:6" ht="3.75" customHeight="1" x14ac:dyDescent="0.3">
      <c r="B35" s="51"/>
      <c r="F35" s="167"/>
    </row>
    <row r="36" spans="1:6" x14ac:dyDescent="0.3">
      <c r="A36" s="101" t="s">
        <v>101</v>
      </c>
      <c r="B36" s="102">
        <f>F36/1000000</f>
        <v>65559</v>
      </c>
      <c r="C36" s="101"/>
      <c r="D36" s="103">
        <v>63325</v>
      </c>
      <c r="F36" s="167">
        <v>65559000000</v>
      </c>
    </row>
    <row r="37" spans="1:6" x14ac:dyDescent="0.3">
      <c r="B37" s="51"/>
      <c r="F37" s="167"/>
    </row>
    <row r="38" spans="1:6" x14ac:dyDescent="0.3">
      <c r="A38" s="43" t="s">
        <v>102</v>
      </c>
      <c r="B38" s="53">
        <f>F38/1000000</f>
        <v>12463</v>
      </c>
      <c r="D38" s="54">
        <v>2897</v>
      </c>
      <c r="F38" s="167">
        <v>12463000000</v>
      </c>
    </row>
    <row r="39" spans="1:6" x14ac:dyDescent="0.3">
      <c r="A39" s="43" t="s">
        <v>103</v>
      </c>
      <c r="B39" s="53">
        <f>F39/1000000</f>
        <v>1818</v>
      </c>
      <c r="D39" s="54">
        <v>2502</v>
      </c>
      <c r="F39" s="167">
        <v>1818000000</v>
      </c>
    </row>
    <row r="40" spans="1:6" x14ac:dyDescent="0.3">
      <c r="A40" s="43" t="s">
        <v>104</v>
      </c>
      <c r="B40" s="53">
        <f>F40/1000000</f>
        <v>1216</v>
      </c>
      <c r="D40" s="54">
        <v>1399</v>
      </c>
      <c r="F40" s="167">
        <v>1216000000</v>
      </c>
    </row>
    <row r="41" spans="1:6" x14ac:dyDescent="0.3">
      <c r="A41" s="43" t="s">
        <v>105</v>
      </c>
      <c r="B41" s="53">
        <f>F41/1000000</f>
        <v>4241</v>
      </c>
      <c r="D41" s="54">
        <v>4526</v>
      </c>
      <c r="F41" s="167">
        <v>4241000000</v>
      </c>
    </row>
    <row r="42" spans="1:6" ht="3.75" customHeight="1" x14ac:dyDescent="0.3">
      <c r="B42" s="51"/>
      <c r="F42" s="167"/>
    </row>
    <row r="43" spans="1:6" ht="3.75" customHeight="1" x14ac:dyDescent="0.3">
      <c r="B43" s="51"/>
      <c r="F43" s="167"/>
    </row>
    <row r="44" spans="1:6" x14ac:dyDescent="0.3">
      <c r="A44" s="101" t="s">
        <v>106</v>
      </c>
      <c r="B44" s="102">
        <f>F44/1000000</f>
        <v>19738</v>
      </c>
      <c r="C44" s="101"/>
      <c r="D44" s="103">
        <v>11324</v>
      </c>
      <c r="F44" s="167">
        <v>19738000000</v>
      </c>
    </row>
    <row r="45" spans="1:6" x14ac:dyDescent="0.3">
      <c r="B45" s="51"/>
      <c r="F45" s="167"/>
    </row>
    <row r="46" spans="1:6" x14ac:dyDescent="0.3">
      <c r="A46" s="43" t="s">
        <v>102</v>
      </c>
      <c r="B46" s="53">
        <f t="shared" ref="B46:B51" si="2">F46/1000000</f>
        <v>1301</v>
      </c>
      <c r="D46" s="54">
        <v>7459</v>
      </c>
      <c r="F46" s="167">
        <v>1301000000</v>
      </c>
    </row>
    <row r="47" spans="1:6" x14ac:dyDescent="0.3">
      <c r="A47" s="43" t="s">
        <v>107</v>
      </c>
      <c r="B47" s="53">
        <f t="shared" si="2"/>
        <v>7616</v>
      </c>
      <c r="D47" s="54">
        <v>5717</v>
      </c>
      <c r="F47" s="167">
        <v>7616000000</v>
      </c>
    </row>
    <row r="48" spans="1:6" x14ac:dyDescent="0.3">
      <c r="A48" s="43" t="s">
        <v>108</v>
      </c>
      <c r="B48" s="53">
        <f t="shared" si="2"/>
        <v>2902</v>
      </c>
      <c r="D48" s="54">
        <v>3913</v>
      </c>
      <c r="F48" s="167">
        <v>2902000000</v>
      </c>
    </row>
    <row r="49" spans="1:6" x14ac:dyDescent="0.3">
      <c r="A49" s="43" t="s">
        <v>109</v>
      </c>
      <c r="B49" s="53">
        <f t="shared" si="2"/>
        <v>13797</v>
      </c>
      <c r="D49" s="54">
        <v>17005</v>
      </c>
      <c r="F49" s="167">
        <v>13797000000</v>
      </c>
    </row>
    <row r="50" spans="1:6" x14ac:dyDescent="0.3">
      <c r="A50" s="43" t="s">
        <v>92</v>
      </c>
      <c r="B50" s="53">
        <f t="shared" si="2"/>
        <v>794</v>
      </c>
      <c r="D50" s="54">
        <v>1365</v>
      </c>
      <c r="F50" s="167">
        <v>794000000</v>
      </c>
    </row>
    <row r="51" spans="1:6" x14ac:dyDescent="0.3">
      <c r="A51" s="43" t="s">
        <v>105</v>
      </c>
      <c r="B51" s="53">
        <f t="shared" si="2"/>
        <v>46388</v>
      </c>
      <c r="D51" s="54">
        <v>34814</v>
      </c>
      <c r="F51" s="167">
        <v>46388000000</v>
      </c>
    </row>
    <row r="52" spans="1:6" ht="3.75" customHeight="1" x14ac:dyDescent="0.3">
      <c r="B52" s="51"/>
      <c r="F52" s="167"/>
    </row>
    <row r="53" spans="1:6" ht="3.75" customHeight="1" x14ac:dyDescent="0.3">
      <c r="B53" s="51"/>
      <c r="F53" s="167"/>
    </row>
    <row r="54" spans="1:6" x14ac:dyDescent="0.3">
      <c r="A54" s="101" t="s">
        <v>110</v>
      </c>
      <c r="B54" s="102">
        <f>F54/1000000</f>
        <v>72798</v>
      </c>
      <c r="C54" s="101"/>
      <c r="D54" s="103">
        <v>70273</v>
      </c>
      <c r="F54" s="167">
        <v>72798000000</v>
      </c>
    </row>
    <row r="55" spans="1:6" x14ac:dyDescent="0.3">
      <c r="A55" s="56"/>
      <c r="B55" s="107"/>
      <c r="C55" s="56"/>
      <c r="D55" s="56"/>
      <c r="F55" s="167"/>
    </row>
    <row r="56" spans="1:6" x14ac:dyDescent="0.3">
      <c r="A56" s="101" t="s">
        <v>111</v>
      </c>
      <c r="B56" s="102">
        <f>F56/1000000</f>
        <v>92536</v>
      </c>
      <c r="C56" s="101"/>
      <c r="D56" s="103">
        <v>81597</v>
      </c>
      <c r="F56" s="167">
        <v>92536000000</v>
      </c>
    </row>
    <row r="57" spans="1:6" x14ac:dyDescent="0.3">
      <c r="A57" s="56"/>
      <c r="B57" s="107"/>
      <c r="C57" s="56"/>
      <c r="D57" s="56"/>
      <c r="F57" s="167"/>
    </row>
    <row r="58" spans="1:6" x14ac:dyDescent="0.3">
      <c r="A58" s="101" t="s">
        <v>112</v>
      </c>
      <c r="B58" s="102">
        <f>F58/1000000</f>
        <v>158095</v>
      </c>
      <c r="C58" s="101"/>
      <c r="D58" s="103">
        <v>144922</v>
      </c>
      <c r="F58" s="167">
        <v>158095000000</v>
      </c>
    </row>
  </sheetData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7214-9C30-48AA-BAC5-28990B0BC190}">
  <sheetPr>
    <pageSetUpPr fitToPage="1"/>
  </sheetPr>
  <dimension ref="A1:Q47"/>
  <sheetViews>
    <sheetView workbookViewId="0">
      <selection activeCell="A2" sqref="A2"/>
    </sheetView>
  </sheetViews>
  <sheetFormatPr defaultColWidth="9.25" defaultRowHeight="15" x14ac:dyDescent="0.3"/>
  <cols>
    <col min="1" max="1" width="42.625" style="43" customWidth="1"/>
    <col min="2" max="2" width="9.25" style="43" customWidth="1"/>
    <col min="3" max="5" width="9.25" style="43"/>
    <col min="6" max="6" width="1" style="132" customWidth="1"/>
    <col min="7" max="8" width="9.25" style="43"/>
    <col min="9" max="14" width="9.25" style="43" hidden="1" customWidth="1"/>
    <col min="15" max="18" width="0" style="43" hidden="1" customWidth="1"/>
    <col min="19" max="16384" width="9.25" style="43"/>
  </cols>
  <sheetData>
    <row r="1" spans="1:17" ht="12.75" customHeight="1" x14ac:dyDescent="0.3">
      <c r="A1" s="47"/>
      <c r="B1" s="47"/>
      <c r="C1" s="47"/>
      <c r="D1" s="47"/>
      <c r="E1" s="155"/>
      <c r="F1" s="108"/>
      <c r="G1" s="47"/>
    </row>
    <row r="2" spans="1:17" ht="30" x14ac:dyDescent="0.3">
      <c r="A2" s="109" t="s">
        <v>43</v>
      </c>
      <c r="B2" s="110" t="s">
        <v>97</v>
      </c>
      <c r="C2" s="110" t="s">
        <v>98</v>
      </c>
      <c r="D2" s="110" t="s">
        <v>99</v>
      </c>
      <c r="E2" s="110" t="s">
        <v>100</v>
      </c>
      <c r="F2" s="111"/>
      <c r="G2" s="112" t="s">
        <v>113</v>
      </c>
    </row>
    <row r="3" spans="1:17" ht="3.75" customHeight="1" x14ac:dyDescent="0.3">
      <c r="A3" s="47"/>
      <c r="B3" s="47"/>
      <c r="C3" s="47"/>
      <c r="D3" s="47"/>
      <c r="E3" s="47"/>
      <c r="F3" s="113"/>
      <c r="G3" s="114"/>
    </row>
    <row r="4" spans="1:17" ht="3.75" customHeight="1" x14ac:dyDescent="0.3">
      <c r="A4" s="47"/>
      <c r="B4" s="47"/>
      <c r="C4" s="47"/>
      <c r="D4" s="47"/>
      <c r="E4" s="47"/>
      <c r="F4" s="113"/>
      <c r="G4" s="114"/>
    </row>
    <row r="5" spans="1:17" x14ac:dyDescent="0.3">
      <c r="A5" s="115" t="s">
        <v>185</v>
      </c>
      <c r="B5" s="47"/>
      <c r="C5" s="47"/>
      <c r="D5" s="47"/>
      <c r="E5" s="47"/>
      <c r="F5" s="113"/>
      <c r="G5" s="114"/>
    </row>
    <row r="6" spans="1:17" x14ac:dyDescent="0.3">
      <c r="A6" s="47"/>
      <c r="B6" s="47"/>
      <c r="C6" s="47"/>
      <c r="D6" s="47"/>
      <c r="E6" s="47"/>
      <c r="F6" s="113"/>
      <c r="G6" s="114"/>
    </row>
    <row r="7" spans="1:17" x14ac:dyDescent="0.3">
      <c r="A7" s="47" t="s">
        <v>161</v>
      </c>
      <c r="B7" s="47">
        <f>I7/1000000</f>
        <v>470</v>
      </c>
      <c r="C7" s="47">
        <f>J7/1000000</f>
        <v>-8</v>
      </c>
      <c r="D7" s="116">
        <f>K7/1000000</f>
        <v>63774</v>
      </c>
      <c r="E7" s="116">
        <f>L7/1000000</f>
        <v>-911</v>
      </c>
      <c r="F7" s="117"/>
      <c r="G7" s="118">
        <f>N7/1000000</f>
        <v>63325</v>
      </c>
      <c r="I7" s="167">
        <v>470000000</v>
      </c>
      <c r="J7" s="167">
        <v>-8000000</v>
      </c>
      <c r="K7" s="167">
        <v>63774000000</v>
      </c>
      <c r="L7" s="167">
        <v>-911000000</v>
      </c>
      <c r="M7" s="167"/>
      <c r="N7" s="167">
        <v>63325000000</v>
      </c>
      <c r="O7" s="149"/>
      <c r="P7" s="149"/>
      <c r="Q7" s="149"/>
    </row>
    <row r="8" spans="1:17" x14ac:dyDescent="0.3">
      <c r="A8" s="47" t="s">
        <v>52</v>
      </c>
      <c r="B8" s="47"/>
      <c r="C8" s="47"/>
      <c r="D8" s="116">
        <f>K8/1000000</f>
        <v>24746</v>
      </c>
      <c r="E8" s="47"/>
      <c r="F8" s="119"/>
      <c r="G8" s="118">
        <f>N8/1000000</f>
        <v>24746</v>
      </c>
      <c r="I8" s="167"/>
      <c r="J8" s="167"/>
      <c r="K8" s="167">
        <v>24746000000</v>
      </c>
      <c r="L8" s="167"/>
      <c r="M8" s="167"/>
      <c r="N8" s="167">
        <v>24746000000</v>
      </c>
      <c r="O8" s="149"/>
      <c r="P8" s="149"/>
      <c r="Q8" s="149"/>
    </row>
    <row r="9" spans="1:17" x14ac:dyDescent="0.3">
      <c r="A9" s="109" t="s">
        <v>193</v>
      </c>
      <c r="B9" s="109"/>
      <c r="C9" s="109"/>
      <c r="D9" s="120">
        <f>K9/1000000</f>
        <v>196</v>
      </c>
      <c r="E9" s="120">
        <f>L9/1000000</f>
        <v>-1168</v>
      </c>
      <c r="F9" s="121"/>
      <c r="G9" s="122">
        <f>N9/1000000</f>
        <v>-972</v>
      </c>
      <c r="I9" s="167"/>
      <c r="J9" s="167"/>
      <c r="K9" s="167">
        <v>196000000</v>
      </c>
      <c r="L9" s="167">
        <v>-1168000000</v>
      </c>
      <c r="M9" s="167"/>
      <c r="N9" s="167">
        <v>-972000000</v>
      </c>
      <c r="O9" s="149"/>
      <c r="P9" s="149"/>
      <c r="Q9" s="149"/>
    </row>
    <row r="10" spans="1:17" ht="3.75" customHeight="1" x14ac:dyDescent="0.3">
      <c r="A10" s="47"/>
      <c r="B10" s="47"/>
      <c r="C10" s="47"/>
      <c r="D10" s="47"/>
      <c r="E10" s="47"/>
      <c r="F10" s="113"/>
      <c r="G10" s="114"/>
      <c r="I10" s="167"/>
      <c r="J10" s="167"/>
      <c r="K10" s="167"/>
      <c r="L10" s="167"/>
      <c r="M10" s="167"/>
      <c r="N10" s="167"/>
      <c r="O10" s="149"/>
      <c r="P10" s="149"/>
      <c r="Q10" s="149"/>
    </row>
    <row r="11" spans="1:17" ht="3.75" customHeight="1" x14ac:dyDescent="0.3">
      <c r="A11" s="47"/>
      <c r="B11" s="47"/>
      <c r="C11" s="47"/>
      <c r="D11" s="47"/>
      <c r="E11" s="47"/>
      <c r="F11" s="113"/>
      <c r="G11" s="114"/>
      <c r="I11" s="167"/>
      <c r="J11" s="167"/>
      <c r="K11" s="167"/>
      <c r="L11" s="167"/>
      <c r="M11" s="167"/>
      <c r="N11" s="167"/>
      <c r="O11" s="149"/>
      <c r="P11" s="149"/>
      <c r="Q11" s="149"/>
    </row>
    <row r="12" spans="1:17" x14ac:dyDescent="0.3">
      <c r="A12" s="47" t="s">
        <v>114</v>
      </c>
      <c r="B12" s="47"/>
      <c r="C12" s="47"/>
      <c r="D12" s="116">
        <f>K12/1000000</f>
        <v>24942</v>
      </c>
      <c r="E12" s="116">
        <f>L12/1000000</f>
        <v>-1168</v>
      </c>
      <c r="F12" s="117"/>
      <c r="G12" s="118">
        <f>N12/1000000</f>
        <v>23774</v>
      </c>
      <c r="I12" s="167"/>
      <c r="J12" s="167"/>
      <c r="K12" s="167">
        <v>24942000000</v>
      </c>
      <c r="L12" s="167">
        <v>-1168000000</v>
      </c>
      <c r="M12" s="167"/>
      <c r="N12" s="167">
        <v>23774000000</v>
      </c>
      <c r="O12" s="149"/>
      <c r="P12" s="149"/>
      <c r="Q12" s="149"/>
    </row>
    <row r="13" spans="1:17" ht="8.25" customHeight="1" x14ac:dyDescent="0.3">
      <c r="A13" s="47"/>
      <c r="B13" s="47"/>
      <c r="C13" s="47"/>
      <c r="D13" s="47"/>
      <c r="E13" s="47"/>
      <c r="F13" s="113"/>
      <c r="G13" s="114"/>
      <c r="I13" s="167"/>
      <c r="J13" s="167"/>
      <c r="K13" s="167"/>
      <c r="L13" s="167"/>
      <c r="M13" s="167"/>
      <c r="N13" s="167"/>
      <c r="O13" s="149"/>
      <c r="P13" s="149"/>
      <c r="Q13" s="149"/>
    </row>
    <row r="14" spans="1:17" ht="8.25" customHeight="1" x14ac:dyDescent="0.3">
      <c r="A14" s="47"/>
      <c r="B14" s="47"/>
      <c r="C14" s="47"/>
      <c r="D14" s="47"/>
      <c r="E14" s="47"/>
      <c r="F14" s="113"/>
      <c r="G14" s="114"/>
      <c r="I14" s="167"/>
      <c r="J14" s="167"/>
      <c r="K14" s="167"/>
      <c r="L14" s="167">
        <v>0</v>
      </c>
      <c r="M14" s="167"/>
      <c r="N14" s="167">
        <v>0</v>
      </c>
      <c r="O14" s="167"/>
      <c r="P14" s="167"/>
      <c r="Q14" s="167"/>
    </row>
    <row r="15" spans="1:17" x14ac:dyDescent="0.3">
      <c r="A15" s="144" t="s">
        <v>115</v>
      </c>
      <c r="B15" s="47"/>
      <c r="C15" s="47"/>
      <c r="D15" s="47"/>
      <c r="E15" s="47"/>
      <c r="F15" s="113"/>
      <c r="G15" s="114"/>
      <c r="I15" s="167"/>
      <c r="J15" s="167"/>
      <c r="K15" s="167"/>
      <c r="L15" s="167"/>
      <c r="M15" s="167"/>
      <c r="N15" s="167"/>
      <c r="O15" s="149"/>
      <c r="P15" s="149"/>
      <c r="Q15" s="149"/>
    </row>
    <row r="16" spans="1:17" x14ac:dyDescent="0.3">
      <c r="A16" s="47" t="s">
        <v>116</v>
      </c>
      <c r="B16" s="47"/>
      <c r="C16" s="47"/>
      <c r="D16" s="116">
        <f t="shared" ref="D16:D19" si="0">K16/1000000</f>
        <v>-13496</v>
      </c>
      <c r="E16" s="47"/>
      <c r="F16" s="117"/>
      <c r="G16" s="118">
        <f t="shared" ref="G16:G22" si="1">N16/1000000</f>
        <v>-13496</v>
      </c>
      <c r="I16" s="167"/>
      <c r="J16" s="167"/>
      <c r="K16" s="167">
        <v>-13496000000</v>
      </c>
      <c r="L16" s="167"/>
      <c r="M16" s="167"/>
      <c r="N16" s="167">
        <v>-13496000000</v>
      </c>
      <c r="O16" s="149"/>
      <c r="P16" s="149"/>
      <c r="Q16" s="149"/>
    </row>
    <row r="17" spans="1:17" x14ac:dyDescent="0.3">
      <c r="A17" s="47" t="s">
        <v>117</v>
      </c>
      <c r="B17" s="47"/>
      <c r="C17" s="47"/>
      <c r="D17" s="116">
        <f t="shared" si="0"/>
        <v>371</v>
      </c>
      <c r="E17" s="47"/>
      <c r="F17" s="113"/>
      <c r="G17" s="118">
        <f t="shared" si="1"/>
        <v>371</v>
      </c>
      <c r="I17" s="167"/>
      <c r="J17" s="167"/>
      <c r="K17" s="167">
        <v>371000000</v>
      </c>
      <c r="L17" s="167"/>
      <c r="M17" s="167"/>
      <c r="N17" s="167">
        <v>371000000</v>
      </c>
      <c r="O17" s="149"/>
      <c r="P17" s="149"/>
      <c r="Q17" s="149"/>
    </row>
    <row r="18" spans="1:17" x14ac:dyDescent="0.3">
      <c r="A18" s="47" t="s">
        <v>118</v>
      </c>
      <c r="B18" s="47"/>
      <c r="C18" s="47"/>
      <c r="D18" s="116">
        <f t="shared" si="0"/>
        <v>-15</v>
      </c>
      <c r="E18" s="47"/>
      <c r="F18" s="113"/>
      <c r="G18" s="118">
        <f t="shared" si="1"/>
        <v>-15</v>
      </c>
      <c r="I18" s="167"/>
      <c r="J18" s="167"/>
      <c r="K18" s="167">
        <v>-15000000</v>
      </c>
      <c r="L18" s="167"/>
      <c r="M18" s="167"/>
      <c r="N18" s="167">
        <v>-15000000</v>
      </c>
      <c r="O18" s="149"/>
      <c r="P18" s="149"/>
      <c r="Q18" s="149"/>
    </row>
    <row r="19" spans="1:17" x14ac:dyDescent="0.3">
      <c r="A19" s="47" t="s">
        <v>76</v>
      </c>
      <c r="B19" s="47"/>
      <c r="C19" s="116">
        <f>J19/1000000</f>
        <v>-3</v>
      </c>
      <c r="D19" s="116">
        <f t="shared" si="0"/>
        <v>-8397</v>
      </c>
      <c r="E19" s="47"/>
      <c r="F19" s="117"/>
      <c r="G19" s="118">
        <f t="shared" si="1"/>
        <v>-8400</v>
      </c>
      <c r="I19" s="167"/>
      <c r="J19" s="167">
        <v>-3000000</v>
      </c>
      <c r="K19" s="167">
        <v>-8397000000</v>
      </c>
      <c r="L19" s="167"/>
      <c r="M19" s="167"/>
      <c r="N19" s="167">
        <v>-8400000000</v>
      </c>
      <c r="O19" s="149"/>
      <c r="P19" s="149"/>
      <c r="Q19" s="149"/>
    </row>
    <row r="20" spans="1:17" x14ac:dyDescent="0.3">
      <c r="A20" s="109" t="s">
        <v>119</v>
      </c>
      <c r="B20" s="109">
        <f>I20/1000000</f>
        <v>-8</v>
      </c>
      <c r="C20" s="109">
        <f>J20/1000000</f>
        <v>8</v>
      </c>
      <c r="D20" s="109"/>
      <c r="E20" s="109"/>
      <c r="F20" s="123"/>
      <c r="G20" s="124">
        <f t="shared" si="1"/>
        <v>0</v>
      </c>
      <c r="I20" s="167">
        <v>-8000000</v>
      </c>
      <c r="J20" s="167">
        <v>8000000</v>
      </c>
      <c r="K20" s="167"/>
      <c r="L20" s="167"/>
      <c r="M20" s="167"/>
      <c r="N20" s="167">
        <v>0</v>
      </c>
    </row>
    <row r="21" spans="1:17" ht="8.25" customHeight="1" x14ac:dyDescent="0.3">
      <c r="A21" s="47"/>
      <c r="B21" s="47"/>
      <c r="C21" s="47"/>
      <c r="D21" s="47"/>
      <c r="E21" s="47"/>
      <c r="F21" s="113"/>
      <c r="G21" s="114"/>
      <c r="I21" s="167"/>
      <c r="J21" s="167"/>
      <c r="K21" s="167"/>
      <c r="L21" s="167"/>
      <c r="M21" s="167"/>
      <c r="N21" s="167"/>
    </row>
    <row r="22" spans="1:17" s="56" customFormat="1" x14ac:dyDescent="0.3">
      <c r="A22" s="125" t="s">
        <v>162</v>
      </c>
      <c r="B22" s="125">
        <f>I22/1000000</f>
        <v>462</v>
      </c>
      <c r="C22" s="125">
        <f>J22/1000000</f>
        <v>-3</v>
      </c>
      <c r="D22" s="126">
        <f>K22/1000000</f>
        <v>67179</v>
      </c>
      <c r="E22" s="126">
        <f>L22/1000000</f>
        <v>-2079</v>
      </c>
      <c r="F22" s="127">
        <v>0</v>
      </c>
      <c r="G22" s="128">
        <f t="shared" si="1"/>
        <v>65559</v>
      </c>
      <c r="I22" s="167">
        <v>462000000</v>
      </c>
      <c r="J22" s="167">
        <v>-3000000</v>
      </c>
      <c r="K22" s="167">
        <v>67179000000</v>
      </c>
      <c r="L22" s="167">
        <v>-2079000000</v>
      </c>
      <c r="M22" s="167"/>
      <c r="N22" s="167">
        <v>65559000000</v>
      </c>
    </row>
    <row r="23" spans="1:17" x14ac:dyDescent="0.3">
      <c r="A23" s="47"/>
      <c r="B23" s="129"/>
      <c r="C23" s="129"/>
      <c r="D23" s="129"/>
      <c r="E23" s="129"/>
      <c r="F23" s="130"/>
      <c r="G23" s="58"/>
      <c r="I23" s="167"/>
      <c r="J23" s="167"/>
      <c r="K23" s="167"/>
      <c r="L23" s="47"/>
      <c r="M23" s="47"/>
      <c r="N23" s="47"/>
    </row>
    <row r="24" spans="1:17" x14ac:dyDescent="0.3">
      <c r="A24" s="47"/>
      <c r="B24" s="98"/>
      <c r="C24" s="98"/>
      <c r="D24" s="98"/>
      <c r="E24" s="98"/>
      <c r="F24" s="131"/>
      <c r="G24" s="98"/>
    </row>
    <row r="25" spans="1:17" ht="12.75" customHeight="1" x14ac:dyDescent="0.3">
      <c r="A25" s="47"/>
      <c r="B25" s="47"/>
      <c r="C25" s="47"/>
      <c r="D25" s="47"/>
      <c r="E25" s="155"/>
      <c r="F25" s="113"/>
      <c r="G25" s="47"/>
    </row>
    <row r="26" spans="1:17" ht="30" x14ac:dyDescent="0.3">
      <c r="A26" s="109" t="s">
        <v>43</v>
      </c>
      <c r="B26" s="110" t="s">
        <v>97</v>
      </c>
      <c r="C26" s="110" t="s">
        <v>98</v>
      </c>
      <c r="D26" s="110" t="s">
        <v>99</v>
      </c>
      <c r="E26" s="110" t="s">
        <v>100</v>
      </c>
      <c r="F26" s="111"/>
      <c r="G26" s="112" t="s">
        <v>113</v>
      </c>
    </row>
    <row r="27" spans="1:17" ht="3.75" customHeight="1" x14ac:dyDescent="0.3">
      <c r="A27" s="47"/>
      <c r="B27" s="47"/>
      <c r="C27" s="47"/>
      <c r="D27" s="47"/>
      <c r="E27" s="47"/>
      <c r="F27" s="113"/>
      <c r="G27" s="114"/>
    </row>
    <row r="28" spans="1:17" ht="3.75" customHeight="1" x14ac:dyDescent="0.3">
      <c r="A28" s="47"/>
      <c r="B28" s="47"/>
      <c r="C28" s="47"/>
      <c r="D28" s="47"/>
      <c r="E28" s="47"/>
      <c r="F28" s="113"/>
      <c r="G28" s="114"/>
    </row>
    <row r="29" spans="1:17" x14ac:dyDescent="0.3">
      <c r="A29" s="115" t="s">
        <v>186</v>
      </c>
      <c r="B29" s="47"/>
      <c r="C29" s="47"/>
      <c r="D29" s="47"/>
      <c r="E29" s="47"/>
      <c r="F29" s="113"/>
      <c r="G29" s="114"/>
    </row>
    <row r="30" spans="1:17" x14ac:dyDescent="0.3">
      <c r="A30" s="47"/>
      <c r="B30" s="47"/>
      <c r="C30" s="47"/>
      <c r="D30" s="47"/>
      <c r="E30" s="47"/>
      <c r="F30" s="113"/>
      <c r="G30" s="114"/>
    </row>
    <row r="31" spans="1:17" x14ac:dyDescent="0.3">
      <c r="A31" s="47" t="s">
        <v>161</v>
      </c>
      <c r="B31" s="47">
        <f>I31/1000000</f>
        <v>480</v>
      </c>
      <c r="C31" s="47">
        <f>J31/1000000</f>
        <v>-10</v>
      </c>
      <c r="D31" s="116">
        <f>K31/1000000</f>
        <v>57817</v>
      </c>
      <c r="E31" s="116">
        <f>L31/1000000</f>
        <v>-694</v>
      </c>
      <c r="F31" s="117"/>
      <c r="G31" s="118">
        <f>N31/1000000</f>
        <v>57593</v>
      </c>
      <c r="I31" s="167">
        <v>480000000</v>
      </c>
      <c r="J31" s="167">
        <v>-10000000</v>
      </c>
      <c r="K31" s="167">
        <v>57817000000</v>
      </c>
      <c r="L31" s="167">
        <v>-694000000</v>
      </c>
      <c r="M31" s="167"/>
      <c r="N31" s="167">
        <v>57593000000</v>
      </c>
    </row>
    <row r="32" spans="1:17" x14ac:dyDescent="0.3">
      <c r="A32" s="47" t="s">
        <v>52</v>
      </c>
      <c r="B32" s="47"/>
      <c r="C32" s="47"/>
      <c r="D32" s="116">
        <f>K32/1000000</f>
        <v>22522</v>
      </c>
      <c r="E32" s="47"/>
      <c r="F32" s="119"/>
      <c r="G32" s="118">
        <f>N32/1000000</f>
        <v>22522</v>
      </c>
      <c r="I32" s="167"/>
      <c r="J32" s="167"/>
      <c r="K32" s="167">
        <v>22522000000</v>
      </c>
      <c r="L32" s="167"/>
      <c r="M32" s="167"/>
      <c r="N32" s="167">
        <v>22522000000</v>
      </c>
    </row>
    <row r="33" spans="1:14" x14ac:dyDescent="0.3">
      <c r="A33" s="109" t="s">
        <v>193</v>
      </c>
      <c r="B33" s="109"/>
      <c r="C33" s="109"/>
      <c r="D33" s="120">
        <f>K33/1000000</f>
        <v>104</v>
      </c>
      <c r="E33" s="120">
        <f>L33/1000000</f>
        <v>267</v>
      </c>
      <c r="F33" s="121"/>
      <c r="G33" s="122">
        <f>N33/1000000</f>
        <v>371</v>
      </c>
      <c r="I33" s="167"/>
      <c r="J33" s="167"/>
      <c r="K33" s="167">
        <v>104000000</v>
      </c>
      <c r="L33" s="167">
        <v>267000000</v>
      </c>
      <c r="M33" s="167"/>
      <c r="N33" s="167">
        <v>371000000</v>
      </c>
    </row>
    <row r="34" spans="1:14" ht="3.75" customHeight="1" x14ac:dyDescent="0.3">
      <c r="A34" s="47"/>
      <c r="B34" s="47"/>
      <c r="C34" s="47"/>
      <c r="D34" s="47"/>
      <c r="E34" s="47"/>
      <c r="F34" s="113"/>
      <c r="G34" s="114"/>
      <c r="I34" s="167"/>
      <c r="J34" s="167"/>
      <c r="K34" s="167"/>
      <c r="L34" s="167"/>
      <c r="M34" s="167"/>
      <c r="N34" s="167"/>
    </row>
    <row r="35" spans="1:14" ht="3.75" customHeight="1" x14ac:dyDescent="0.3">
      <c r="A35" s="47"/>
      <c r="B35" s="47"/>
      <c r="C35" s="47"/>
      <c r="D35" s="47"/>
      <c r="E35" s="47"/>
      <c r="F35" s="113"/>
      <c r="G35" s="114"/>
      <c r="I35" s="167"/>
      <c r="J35" s="167"/>
      <c r="K35" s="167"/>
      <c r="L35" s="167"/>
      <c r="M35" s="167"/>
      <c r="N35" s="167"/>
    </row>
    <row r="36" spans="1:14" x14ac:dyDescent="0.3">
      <c r="A36" s="47" t="s">
        <v>114</v>
      </c>
      <c r="B36" s="47"/>
      <c r="C36" s="47"/>
      <c r="D36" s="116">
        <f>K36/1000000</f>
        <v>22626</v>
      </c>
      <c r="E36" s="116">
        <f>L36/1000000</f>
        <v>267</v>
      </c>
      <c r="F36" s="117"/>
      <c r="G36" s="118">
        <f>N36/1000000</f>
        <v>22893</v>
      </c>
      <c r="I36" s="167"/>
      <c r="J36" s="167"/>
      <c r="K36" s="167">
        <v>22626000000</v>
      </c>
      <c r="L36" s="167">
        <v>267000000</v>
      </c>
      <c r="M36" s="167"/>
      <c r="N36" s="167">
        <v>22893000000</v>
      </c>
    </row>
    <row r="37" spans="1:14" ht="8.25" customHeight="1" x14ac:dyDescent="0.3">
      <c r="A37" s="47"/>
      <c r="B37" s="47"/>
      <c r="C37" s="47"/>
      <c r="D37" s="47"/>
      <c r="E37" s="47"/>
      <c r="F37" s="113"/>
      <c r="G37" s="114"/>
      <c r="I37" s="167"/>
      <c r="J37" s="167"/>
      <c r="K37" s="167"/>
      <c r="L37" s="167"/>
      <c r="M37" s="167"/>
      <c r="N37" s="167"/>
    </row>
    <row r="38" spans="1:14" ht="8.25" customHeight="1" x14ac:dyDescent="0.3">
      <c r="A38" s="47"/>
      <c r="B38" s="47"/>
      <c r="C38" s="47"/>
      <c r="D38" s="47"/>
      <c r="E38" s="47"/>
      <c r="F38" s="113"/>
      <c r="G38" s="114"/>
      <c r="I38" s="167"/>
      <c r="J38" s="167"/>
      <c r="K38" s="167"/>
      <c r="L38" s="167">
        <v>0</v>
      </c>
      <c r="M38" s="167"/>
      <c r="N38" s="167">
        <v>0</v>
      </c>
    </row>
    <row r="39" spans="1:14" x14ac:dyDescent="0.3">
      <c r="A39" s="144" t="s">
        <v>115</v>
      </c>
      <c r="B39" s="47"/>
      <c r="C39" s="47"/>
      <c r="D39" s="47"/>
      <c r="E39" s="47"/>
      <c r="F39" s="113"/>
      <c r="G39" s="114"/>
      <c r="I39" s="167"/>
      <c r="J39" s="167"/>
      <c r="K39" s="167"/>
      <c r="L39" s="167"/>
      <c r="M39" s="167"/>
      <c r="N39" s="167"/>
    </row>
    <row r="40" spans="1:14" x14ac:dyDescent="0.3">
      <c r="A40" s="47" t="s">
        <v>116</v>
      </c>
      <c r="B40" s="47"/>
      <c r="C40" s="47"/>
      <c r="D40" s="116">
        <f t="shared" ref="D40:D43" si="2">K40/1000000</f>
        <v>-12551</v>
      </c>
      <c r="E40" s="47"/>
      <c r="F40" s="117"/>
      <c r="G40" s="118">
        <f t="shared" ref="G40:G44" si="3">N40/1000000</f>
        <v>-12551</v>
      </c>
      <c r="I40" s="167"/>
      <c r="J40" s="167"/>
      <c r="K40" s="167">
        <v>-12551000000</v>
      </c>
      <c r="L40" s="167"/>
      <c r="M40" s="167"/>
      <c r="N40" s="167">
        <v>-12551000000</v>
      </c>
    </row>
    <row r="41" spans="1:14" x14ac:dyDescent="0.3">
      <c r="A41" s="47" t="s">
        <v>117</v>
      </c>
      <c r="B41" s="47"/>
      <c r="C41" s="47"/>
      <c r="D41" s="116">
        <f t="shared" si="2"/>
        <v>312</v>
      </c>
      <c r="E41" s="47"/>
      <c r="F41" s="113"/>
      <c r="G41" s="118">
        <f t="shared" si="3"/>
        <v>312</v>
      </c>
      <c r="I41" s="167"/>
      <c r="J41" s="167"/>
      <c r="K41" s="167">
        <v>312000000</v>
      </c>
      <c r="L41" s="167"/>
      <c r="M41" s="167"/>
      <c r="N41" s="167">
        <v>312000000</v>
      </c>
    </row>
    <row r="42" spans="1:14" x14ac:dyDescent="0.3">
      <c r="A42" s="47" t="s">
        <v>118</v>
      </c>
      <c r="B42" s="47"/>
      <c r="C42" s="47"/>
      <c r="D42" s="116">
        <f t="shared" si="2"/>
        <v>18</v>
      </c>
      <c r="E42" s="47"/>
      <c r="F42" s="113"/>
      <c r="G42" s="118">
        <f t="shared" si="3"/>
        <v>18</v>
      </c>
      <c r="I42" s="167"/>
      <c r="J42" s="167"/>
      <c r="K42" s="167">
        <v>18000000</v>
      </c>
      <c r="L42" s="167"/>
      <c r="M42" s="167"/>
      <c r="N42" s="167">
        <v>18000000</v>
      </c>
    </row>
    <row r="43" spans="1:14" x14ac:dyDescent="0.3">
      <c r="A43" s="47" t="s">
        <v>76</v>
      </c>
      <c r="B43" s="47"/>
      <c r="C43" s="116">
        <f>J43/1000000</f>
        <v>-3</v>
      </c>
      <c r="D43" s="116">
        <f t="shared" si="2"/>
        <v>-8208</v>
      </c>
      <c r="E43" s="47"/>
      <c r="F43" s="117"/>
      <c r="G43" s="118">
        <f t="shared" si="3"/>
        <v>-8211</v>
      </c>
      <c r="I43" s="167"/>
      <c r="J43" s="167">
        <v>-3000000</v>
      </c>
      <c r="K43" s="167">
        <v>-8208000000</v>
      </c>
      <c r="L43" s="167"/>
      <c r="M43" s="167"/>
      <c r="N43" s="167">
        <v>-8211000000</v>
      </c>
    </row>
    <row r="44" spans="1:14" x14ac:dyDescent="0.3">
      <c r="A44" s="109" t="s">
        <v>119</v>
      </c>
      <c r="B44" s="109">
        <f>I44/1000000</f>
        <v>-10</v>
      </c>
      <c r="C44" s="109">
        <f>J44/1000000</f>
        <v>10</v>
      </c>
      <c r="D44" s="109"/>
      <c r="E44" s="109"/>
      <c r="F44" s="123"/>
      <c r="G44" s="124">
        <f t="shared" si="3"/>
        <v>0</v>
      </c>
      <c r="I44" s="167">
        <v>-10000000</v>
      </c>
      <c r="J44" s="167">
        <v>10000000</v>
      </c>
      <c r="K44" s="167"/>
      <c r="L44" s="167"/>
      <c r="M44" s="167"/>
      <c r="N44" s="167">
        <v>0</v>
      </c>
    </row>
    <row r="45" spans="1:14" ht="8.25" customHeight="1" x14ac:dyDescent="0.3">
      <c r="A45" s="47"/>
      <c r="B45" s="47"/>
      <c r="C45" s="47"/>
      <c r="D45" s="47"/>
      <c r="E45" s="47"/>
      <c r="F45" s="113"/>
      <c r="G45" s="114"/>
      <c r="I45" s="167"/>
      <c r="J45" s="167"/>
      <c r="K45" s="167"/>
      <c r="L45" s="167"/>
      <c r="M45" s="167"/>
      <c r="N45" s="167"/>
    </row>
    <row r="46" spans="1:14" s="56" customFormat="1" x14ac:dyDescent="0.3">
      <c r="A46" s="125" t="s">
        <v>162</v>
      </c>
      <c r="B46" s="125">
        <f t="shared" ref="B46" si="4">I46/1000000</f>
        <v>470</v>
      </c>
      <c r="C46" s="125">
        <f t="shared" ref="C46" si="5">J46/1000000</f>
        <v>-3</v>
      </c>
      <c r="D46" s="126">
        <f t="shared" ref="D46" si="6">K46/1000000</f>
        <v>60014</v>
      </c>
      <c r="E46" s="125">
        <f t="shared" ref="E46" si="7">L46/1000000</f>
        <v>-427</v>
      </c>
      <c r="F46" s="127">
        <v>0</v>
      </c>
      <c r="G46" s="128">
        <f t="shared" ref="G46" si="8">N46/1000000</f>
        <v>60054</v>
      </c>
      <c r="I46" s="167">
        <v>470000000</v>
      </c>
      <c r="J46" s="167">
        <v>-3000000</v>
      </c>
      <c r="K46" s="167">
        <v>60014000000</v>
      </c>
      <c r="L46" s="167">
        <v>-427000000</v>
      </c>
      <c r="M46" s="167"/>
      <c r="N46" s="167">
        <v>60054000000</v>
      </c>
    </row>
    <row r="47" spans="1:14" x14ac:dyDescent="0.3">
      <c r="A47" s="47"/>
      <c r="B47" s="47"/>
      <c r="C47" s="47"/>
      <c r="D47" s="47"/>
      <c r="E47" s="47"/>
      <c r="F47" s="113"/>
      <c r="G47" s="47"/>
      <c r="I47" s="167"/>
      <c r="J47" s="167"/>
      <c r="K47" s="167"/>
    </row>
  </sheetData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847E6-8C95-445B-A336-37D77CC95F7A}">
  <sheetPr>
    <pageSetUpPr fitToPage="1"/>
  </sheetPr>
  <dimension ref="A1:R141"/>
  <sheetViews>
    <sheetView topLeftCell="A52" zoomScale="88" workbookViewId="0"/>
  </sheetViews>
  <sheetFormatPr defaultRowHeight="12.75" x14ac:dyDescent="0.2"/>
  <cols>
    <col min="1" max="1" width="2.625" customWidth="1"/>
    <col min="2" max="2" width="2" customWidth="1"/>
    <col min="3" max="3" width="26.375" customWidth="1"/>
    <col min="4" max="10" width="10.875" customWidth="1"/>
    <col min="12" max="18" width="9.25" hidden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8" s="4" customFormat="1" ht="12.75" customHeight="1" x14ac:dyDescent="0.2">
      <c r="A2" s="213" t="s">
        <v>190</v>
      </c>
      <c r="B2" s="213"/>
      <c r="C2" s="213"/>
      <c r="D2" s="213"/>
      <c r="E2" s="213"/>
      <c r="F2" s="5"/>
      <c r="G2" s="5"/>
      <c r="H2" s="5"/>
      <c r="I2" s="5"/>
      <c r="J2" s="5"/>
    </row>
    <row r="3" spans="1:18" x14ac:dyDescent="0.2">
      <c r="A3" s="215"/>
      <c r="B3" s="215"/>
      <c r="C3" s="215"/>
      <c r="D3" s="2"/>
      <c r="E3" s="2"/>
      <c r="F3" s="2"/>
      <c r="G3" s="2"/>
      <c r="H3" s="2"/>
      <c r="I3" s="2"/>
      <c r="J3" s="2"/>
    </row>
    <row r="4" spans="1:18" ht="38.25" customHeight="1" x14ac:dyDescent="0.2">
      <c r="A4" s="216" t="s">
        <v>43</v>
      </c>
      <c r="B4" s="217"/>
      <c r="C4" s="217"/>
      <c r="D4" s="156" t="s">
        <v>113</v>
      </c>
      <c r="E4" s="156" t="s">
        <v>120</v>
      </c>
      <c r="F4" s="157" t="s">
        <v>144</v>
      </c>
      <c r="G4" s="157" t="s">
        <v>121</v>
      </c>
      <c r="H4" s="157" t="s">
        <v>145</v>
      </c>
      <c r="I4" s="156" t="s">
        <v>41</v>
      </c>
      <c r="J4" s="158" t="s">
        <v>150</v>
      </c>
    </row>
    <row r="5" spans="1:18" x14ac:dyDescent="0.2">
      <c r="A5" s="218"/>
      <c r="B5" s="219"/>
      <c r="C5" s="219"/>
      <c r="D5" s="159"/>
      <c r="E5" s="159"/>
      <c r="F5" s="41"/>
      <c r="G5" s="41"/>
      <c r="H5" s="41"/>
      <c r="I5" s="159"/>
      <c r="J5" s="160"/>
    </row>
    <row r="6" spans="1:18" ht="27" customHeight="1" x14ac:dyDescent="0.2">
      <c r="A6" s="220" t="s">
        <v>166</v>
      </c>
      <c r="B6" s="221"/>
      <c r="C6" s="221"/>
      <c r="D6" s="11"/>
      <c r="E6" s="11"/>
      <c r="F6" s="150"/>
      <c r="G6" s="150"/>
      <c r="H6" s="150"/>
      <c r="I6" s="11"/>
      <c r="J6" s="25"/>
    </row>
    <row r="7" spans="1:18" ht="13.5" customHeight="1" x14ac:dyDescent="0.2">
      <c r="A7" s="161"/>
      <c r="B7" s="214" t="s">
        <v>137</v>
      </c>
      <c r="C7" s="214"/>
      <c r="D7" s="12">
        <f t="shared" ref="D7:J7" si="0">L7/1000000</f>
        <v>945</v>
      </c>
      <c r="E7" s="12">
        <f t="shared" si="0"/>
        <v>69</v>
      </c>
      <c r="F7" s="19">
        <f t="shared" si="0"/>
        <v>55</v>
      </c>
      <c r="G7" s="19">
        <f t="shared" si="0"/>
        <v>0</v>
      </c>
      <c r="H7" s="19">
        <f t="shared" si="0"/>
        <v>14</v>
      </c>
      <c r="I7" s="12">
        <f t="shared" si="0"/>
        <v>876</v>
      </c>
      <c r="J7" s="26">
        <f t="shared" si="0"/>
        <v>858</v>
      </c>
      <c r="L7" s="197">
        <v>945000000</v>
      </c>
      <c r="M7" s="197">
        <v>69000000</v>
      </c>
      <c r="N7" s="197">
        <v>55000000</v>
      </c>
      <c r="O7" s="197">
        <v>0</v>
      </c>
      <c r="P7" s="197">
        <v>14000000</v>
      </c>
      <c r="Q7" s="197">
        <v>876000000</v>
      </c>
      <c r="R7" s="197">
        <v>858000000</v>
      </c>
    </row>
    <row r="8" spans="1:18" ht="13.5" customHeight="1" x14ac:dyDescent="0.2">
      <c r="A8" s="161"/>
      <c r="B8" s="214" t="s">
        <v>122</v>
      </c>
      <c r="C8" s="214"/>
      <c r="D8" s="13">
        <f t="shared" ref="D8:J8" si="1">L8</f>
        <v>1.92</v>
      </c>
      <c r="E8" s="13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13">
        <f t="shared" si="1"/>
        <v>1.71</v>
      </c>
      <c r="J8" s="27">
        <f t="shared" si="1"/>
        <v>1.7</v>
      </c>
      <c r="L8" s="197">
        <v>1.92</v>
      </c>
      <c r="M8" s="197">
        <v>0</v>
      </c>
      <c r="N8" s="197">
        <v>0</v>
      </c>
      <c r="O8" s="197">
        <v>0</v>
      </c>
      <c r="P8" s="197">
        <v>0</v>
      </c>
      <c r="Q8" s="197">
        <v>1.71</v>
      </c>
      <c r="R8" s="197">
        <v>1.7</v>
      </c>
    </row>
    <row r="9" spans="1:18" ht="13.5" customHeight="1" x14ac:dyDescent="0.2">
      <c r="A9" s="161"/>
      <c r="B9" s="214" t="s">
        <v>132</v>
      </c>
      <c r="C9" s="214"/>
      <c r="D9" s="12">
        <f t="shared" ref="D9:J9" si="2">L9/1000000</f>
        <v>7435</v>
      </c>
      <c r="E9" s="12">
        <f t="shared" si="2"/>
        <v>2095</v>
      </c>
      <c r="F9" s="19">
        <f t="shared" si="2"/>
        <v>1609</v>
      </c>
      <c r="G9" s="19">
        <f t="shared" si="2"/>
        <v>47</v>
      </c>
      <c r="H9" s="19">
        <f t="shared" si="2"/>
        <v>439</v>
      </c>
      <c r="I9" s="12">
        <f t="shared" si="2"/>
        <v>5340</v>
      </c>
      <c r="J9" s="26">
        <f t="shared" si="2"/>
        <v>4937</v>
      </c>
      <c r="L9" s="197">
        <v>7435000000</v>
      </c>
      <c r="M9" s="197">
        <v>2095000000</v>
      </c>
      <c r="N9" s="197">
        <v>1609000000</v>
      </c>
      <c r="O9" s="197">
        <v>47000000</v>
      </c>
      <c r="P9" s="197">
        <v>439000000</v>
      </c>
      <c r="Q9" s="197">
        <v>5340000000</v>
      </c>
      <c r="R9" s="197">
        <v>4937000000</v>
      </c>
    </row>
    <row r="10" spans="1:18" ht="13.5" customHeight="1" x14ac:dyDescent="0.2">
      <c r="A10" s="161"/>
      <c r="B10" s="214" t="s">
        <v>122</v>
      </c>
      <c r="C10" s="214"/>
      <c r="D10" s="13">
        <f t="shared" ref="D10:J10" si="3">L10</f>
        <v>0.65</v>
      </c>
      <c r="E10" s="13">
        <f t="shared" si="3"/>
        <v>2.0699999999999998</v>
      </c>
      <c r="F10" s="20">
        <f t="shared" si="3"/>
        <v>1.69</v>
      </c>
      <c r="G10" s="20">
        <f t="shared" si="3"/>
        <v>0</v>
      </c>
      <c r="H10" s="20">
        <f t="shared" si="3"/>
        <v>4.1900000000000004</v>
      </c>
      <c r="I10" s="13">
        <f t="shared" si="3"/>
        <v>0.41</v>
      </c>
      <c r="J10" s="27">
        <f t="shared" si="3"/>
        <v>0.39</v>
      </c>
      <c r="L10" s="197">
        <v>0.65</v>
      </c>
      <c r="M10" s="197">
        <v>2.0699999999999998</v>
      </c>
      <c r="N10" s="197">
        <v>1.69</v>
      </c>
      <c r="O10" s="197">
        <v>0</v>
      </c>
      <c r="P10" s="197">
        <v>4.1900000000000004</v>
      </c>
      <c r="Q10" s="197">
        <v>0.41</v>
      </c>
      <c r="R10" s="197">
        <v>0.39</v>
      </c>
    </row>
    <row r="11" spans="1:18" ht="13.5" customHeight="1" x14ac:dyDescent="0.2">
      <c r="A11" s="161"/>
      <c r="B11" s="214" t="s">
        <v>131</v>
      </c>
      <c r="C11" s="214"/>
      <c r="D11" s="12">
        <f t="shared" ref="D11:J11" si="4">L11/1000000</f>
        <v>3697</v>
      </c>
      <c r="E11" s="12">
        <f t="shared" si="4"/>
        <v>1826</v>
      </c>
      <c r="F11" s="19">
        <f t="shared" si="4"/>
        <v>977</v>
      </c>
      <c r="G11" s="19">
        <f t="shared" si="4"/>
        <v>383</v>
      </c>
      <c r="H11" s="19">
        <f t="shared" si="4"/>
        <v>466</v>
      </c>
      <c r="I11" s="12">
        <f t="shared" si="4"/>
        <v>1871</v>
      </c>
      <c r="J11" s="26">
        <f t="shared" si="4"/>
        <v>1791</v>
      </c>
      <c r="L11" s="197">
        <v>3697000000</v>
      </c>
      <c r="M11" s="197">
        <v>1826000000</v>
      </c>
      <c r="N11" s="197">
        <v>977000000</v>
      </c>
      <c r="O11" s="197">
        <v>383000000</v>
      </c>
      <c r="P11" s="197">
        <v>466000000</v>
      </c>
      <c r="Q11" s="197">
        <v>1871000000</v>
      </c>
      <c r="R11" s="197">
        <v>1791000000</v>
      </c>
    </row>
    <row r="12" spans="1:18" ht="13.5" customHeight="1" x14ac:dyDescent="0.2">
      <c r="A12" s="161"/>
      <c r="B12" s="214" t="s">
        <v>122</v>
      </c>
      <c r="C12" s="214"/>
      <c r="D12" s="13">
        <f t="shared" ref="D12:J12" si="5">L12</f>
        <v>-7.0000000000000007E-2</v>
      </c>
      <c r="E12" s="13">
        <f t="shared" si="5"/>
        <v>0.03</v>
      </c>
      <c r="F12" s="20">
        <f t="shared" si="5"/>
        <v>-0.1</v>
      </c>
      <c r="G12" s="20">
        <f t="shared" si="5"/>
        <v>0.38</v>
      </c>
      <c r="H12" s="20">
        <f t="shared" si="5"/>
        <v>0.13</v>
      </c>
      <c r="I12" s="13">
        <f t="shared" si="5"/>
        <v>-0.15</v>
      </c>
      <c r="J12" s="27">
        <f t="shared" si="5"/>
        <v>-0.15</v>
      </c>
      <c r="L12" s="197">
        <v>-7.0000000000000007E-2</v>
      </c>
      <c r="M12" s="197">
        <v>0.03</v>
      </c>
      <c r="N12" s="197">
        <v>-0.1</v>
      </c>
      <c r="O12" s="197">
        <v>0.38</v>
      </c>
      <c r="P12" s="197">
        <v>0.13</v>
      </c>
      <c r="Q12" s="197">
        <v>-0.15</v>
      </c>
      <c r="R12" s="197">
        <v>-0.15</v>
      </c>
    </row>
    <row r="13" spans="1:18" ht="13.5" customHeight="1" x14ac:dyDescent="0.2">
      <c r="A13" s="200"/>
      <c r="B13" s="221" t="s">
        <v>37</v>
      </c>
      <c r="C13" s="221"/>
      <c r="D13" s="14">
        <f t="shared" ref="D13:J13" si="6">L13/1000000</f>
        <v>12077</v>
      </c>
      <c r="E13" s="14">
        <f t="shared" si="6"/>
        <v>3990</v>
      </c>
      <c r="F13" s="21">
        <f t="shared" si="6"/>
        <v>2641</v>
      </c>
      <c r="G13" s="21">
        <f t="shared" si="6"/>
        <v>430</v>
      </c>
      <c r="H13" s="21">
        <f t="shared" si="6"/>
        <v>919</v>
      </c>
      <c r="I13" s="14">
        <f t="shared" si="6"/>
        <v>8087</v>
      </c>
      <c r="J13" s="28">
        <f t="shared" si="6"/>
        <v>7586</v>
      </c>
      <c r="L13" s="197">
        <v>12077000000</v>
      </c>
      <c r="M13" s="197">
        <v>3990000000</v>
      </c>
      <c r="N13" s="197">
        <v>2641000000</v>
      </c>
      <c r="O13" s="197">
        <v>430000000</v>
      </c>
      <c r="P13" s="197">
        <v>919000000</v>
      </c>
      <c r="Q13" s="197">
        <v>8087000000</v>
      </c>
      <c r="R13" s="197">
        <v>7586000000</v>
      </c>
    </row>
    <row r="14" spans="1:18" ht="13.5" customHeight="1" x14ac:dyDescent="0.2">
      <c r="A14" s="200"/>
      <c r="B14" s="221" t="s">
        <v>122</v>
      </c>
      <c r="C14" s="221"/>
      <c r="D14" s="15">
        <f t="shared" ref="D14:J14" si="7">L14</f>
        <v>0.37</v>
      </c>
      <c r="E14" s="15">
        <f t="shared" si="7"/>
        <v>0.62</v>
      </c>
      <c r="F14" s="22">
        <f t="shared" si="7"/>
        <v>0.56000000000000005</v>
      </c>
      <c r="G14" s="22">
        <f t="shared" si="7"/>
        <v>0.53</v>
      </c>
      <c r="H14" s="22">
        <f t="shared" si="7"/>
        <v>0.85</v>
      </c>
      <c r="I14" s="15">
        <f t="shared" si="7"/>
        <v>0.28000000000000003</v>
      </c>
      <c r="J14" s="29">
        <f t="shared" si="7"/>
        <v>0.27</v>
      </c>
      <c r="L14" s="197">
        <v>0.37</v>
      </c>
      <c r="M14" s="197">
        <v>0.62</v>
      </c>
      <c r="N14" s="197">
        <v>0.56000000000000005</v>
      </c>
      <c r="O14" s="197">
        <v>0.53</v>
      </c>
      <c r="P14" s="197">
        <v>0.85</v>
      </c>
      <c r="Q14" s="197">
        <v>0.28000000000000003</v>
      </c>
      <c r="R14" s="197">
        <v>0.27</v>
      </c>
    </row>
    <row r="15" spans="1:18" ht="13.5" customHeight="1" x14ac:dyDescent="0.2">
      <c r="A15" s="161"/>
      <c r="B15" s="214" t="s">
        <v>33</v>
      </c>
      <c r="C15" s="214"/>
      <c r="D15" s="12">
        <f t="shared" ref="D15:J15" si="8">L15/1000000</f>
        <v>4149</v>
      </c>
      <c r="E15" s="12">
        <f t="shared" si="8"/>
        <v>2746</v>
      </c>
      <c r="F15" s="19">
        <f t="shared" si="8"/>
        <v>1698</v>
      </c>
      <c r="G15" s="19">
        <f t="shared" si="8"/>
        <v>492</v>
      </c>
      <c r="H15" s="19">
        <f t="shared" si="8"/>
        <v>556</v>
      </c>
      <c r="I15" s="12">
        <f t="shared" si="8"/>
        <v>1403</v>
      </c>
      <c r="J15" s="26">
        <f t="shared" si="8"/>
        <v>1261</v>
      </c>
      <c r="L15" s="197">
        <v>4149000000</v>
      </c>
      <c r="M15" s="197">
        <v>2746000000</v>
      </c>
      <c r="N15" s="197">
        <v>1698000000</v>
      </c>
      <c r="O15" s="197">
        <v>492000000</v>
      </c>
      <c r="P15" s="197">
        <v>556000000</v>
      </c>
      <c r="Q15" s="197">
        <v>1403000000</v>
      </c>
      <c r="R15" s="197">
        <v>1261000000</v>
      </c>
    </row>
    <row r="16" spans="1:18" ht="13.5" customHeight="1" x14ac:dyDescent="0.2">
      <c r="A16" s="161"/>
      <c r="B16" s="214" t="s">
        <v>122</v>
      </c>
      <c r="C16" s="214"/>
      <c r="D16" s="13">
        <f t="shared" ref="D16:J16" si="9">L16</f>
        <v>0.03</v>
      </c>
      <c r="E16" s="13">
        <f t="shared" si="9"/>
        <v>0.18</v>
      </c>
      <c r="F16" s="20">
        <f t="shared" si="9"/>
        <v>0.15</v>
      </c>
      <c r="G16" s="20">
        <f t="shared" si="9"/>
        <v>0.34</v>
      </c>
      <c r="H16" s="20">
        <f t="shared" si="9"/>
        <v>0.17</v>
      </c>
      <c r="I16" s="13">
        <f t="shared" si="9"/>
        <v>-0.17</v>
      </c>
      <c r="J16" s="27">
        <f t="shared" si="9"/>
        <v>-0.18</v>
      </c>
      <c r="L16" s="197">
        <v>0.03</v>
      </c>
      <c r="M16" s="197">
        <v>0.18</v>
      </c>
      <c r="N16" s="197">
        <v>0.15</v>
      </c>
      <c r="O16" s="197">
        <v>0.34</v>
      </c>
      <c r="P16" s="197">
        <v>0.17</v>
      </c>
      <c r="Q16" s="197">
        <v>-0.17</v>
      </c>
      <c r="R16" s="197">
        <v>-0.18</v>
      </c>
    </row>
    <row r="17" spans="1:18" x14ac:dyDescent="0.2">
      <c r="A17" s="161"/>
      <c r="B17" s="162"/>
      <c r="C17" s="162" t="s">
        <v>123</v>
      </c>
      <c r="D17" s="12">
        <f t="shared" ref="D17:J17" si="10">L17/1000000</f>
        <v>2192</v>
      </c>
      <c r="E17" s="12">
        <f t="shared" si="10"/>
        <v>1344</v>
      </c>
      <c r="F17" s="19">
        <f t="shared" si="10"/>
        <v>745</v>
      </c>
      <c r="G17" s="19">
        <f t="shared" si="10"/>
        <v>258</v>
      </c>
      <c r="H17" s="19">
        <f t="shared" si="10"/>
        <v>341</v>
      </c>
      <c r="I17" s="12">
        <f t="shared" si="10"/>
        <v>848</v>
      </c>
      <c r="J17" s="26">
        <f t="shared" si="10"/>
        <v>737</v>
      </c>
      <c r="L17" s="197">
        <v>2192000000</v>
      </c>
      <c r="M17" s="197">
        <v>1344000000</v>
      </c>
      <c r="N17" s="197">
        <v>745000000</v>
      </c>
      <c r="O17" s="197">
        <v>258000000</v>
      </c>
      <c r="P17" s="197">
        <v>341000000</v>
      </c>
      <c r="Q17" s="197">
        <v>848000000</v>
      </c>
      <c r="R17" s="197">
        <v>737000000</v>
      </c>
    </row>
    <row r="18" spans="1:18" x14ac:dyDescent="0.2">
      <c r="A18" s="161"/>
      <c r="B18" s="162"/>
      <c r="C18" s="162" t="s">
        <v>122</v>
      </c>
      <c r="D18" s="13">
        <f t="shared" ref="D18:J18" si="11">L18</f>
        <v>7.0000000000000007E-2</v>
      </c>
      <c r="E18" s="13">
        <f t="shared" si="11"/>
        <v>0.28999999999999998</v>
      </c>
      <c r="F18" s="20">
        <f t="shared" si="11"/>
        <v>0.24</v>
      </c>
      <c r="G18" s="20">
        <f t="shared" si="11"/>
        <v>1.59</v>
      </c>
      <c r="H18" s="20">
        <f t="shared" si="11"/>
        <v>0.01</v>
      </c>
      <c r="I18" s="13">
        <f t="shared" si="11"/>
        <v>-0.15</v>
      </c>
      <c r="J18" s="27">
        <f t="shared" si="11"/>
        <v>-0.18</v>
      </c>
      <c r="L18" s="197">
        <v>7.0000000000000007E-2</v>
      </c>
      <c r="M18" s="197">
        <v>0.28999999999999998</v>
      </c>
      <c r="N18" s="197">
        <v>0.24</v>
      </c>
      <c r="O18" s="197">
        <v>1.59</v>
      </c>
      <c r="P18" s="197">
        <v>0.01</v>
      </c>
      <c r="Q18" s="197">
        <v>-0.15</v>
      </c>
      <c r="R18" s="197">
        <v>-0.18</v>
      </c>
    </row>
    <row r="19" spans="1:18" x14ac:dyDescent="0.2">
      <c r="A19" s="161"/>
      <c r="B19" s="162"/>
      <c r="C19" s="162" t="s">
        <v>124</v>
      </c>
      <c r="D19" s="12">
        <f t="shared" ref="D19:J19" si="12">L19/1000000</f>
        <v>645</v>
      </c>
      <c r="E19" s="12">
        <f t="shared" si="12"/>
        <v>532</v>
      </c>
      <c r="F19" s="19">
        <f t="shared" si="12"/>
        <v>420</v>
      </c>
      <c r="G19" s="19">
        <f t="shared" si="12"/>
        <v>0</v>
      </c>
      <c r="H19" s="19">
        <f t="shared" si="12"/>
        <v>112</v>
      </c>
      <c r="I19" s="12">
        <f t="shared" si="12"/>
        <v>113</v>
      </c>
      <c r="J19" s="26">
        <f t="shared" si="12"/>
        <v>111</v>
      </c>
      <c r="L19" s="197">
        <v>645000000</v>
      </c>
      <c r="M19" s="197">
        <v>532000000</v>
      </c>
      <c r="N19" s="197">
        <v>420000000</v>
      </c>
      <c r="O19" s="197">
        <v>0</v>
      </c>
      <c r="P19" s="197">
        <v>112000000</v>
      </c>
      <c r="Q19" s="197">
        <v>113000000</v>
      </c>
      <c r="R19" s="197">
        <v>111000000</v>
      </c>
    </row>
    <row r="20" spans="1:18" x14ac:dyDescent="0.2">
      <c r="A20" s="161"/>
      <c r="B20" s="162"/>
      <c r="C20" s="162" t="s">
        <v>122</v>
      </c>
      <c r="D20" s="13">
        <f t="shared" ref="D20:J20" si="13">L20</f>
        <v>0.16</v>
      </c>
      <c r="E20" s="13">
        <f t="shared" si="13"/>
        <v>0.36</v>
      </c>
      <c r="F20" s="20">
        <f t="shared" si="13"/>
        <v>0.17</v>
      </c>
      <c r="G20" s="20">
        <f t="shared" si="13"/>
        <v>-1</v>
      </c>
      <c r="H20" s="20">
        <f t="shared" si="13"/>
        <v>2.2999999999999998</v>
      </c>
      <c r="I20" s="13">
        <f t="shared" si="13"/>
        <v>-0.3</v>
      </c>
      <c r="J20" s="27">
        <f t="shared" si="13"/>
        <v>-0.3</v>
      </c>
      <c r="L20" s="197">
        <v>0.16</v>
      </c>
      <c r="M20" s="197">
        <v>0.36</v>
      </c>
      <c r="N20" s="197">
        <v>0.17</v>
      </c>
      <c r="O20" s="197">
        <v>-1</v>
      </c>
      <c r="P20" s="197">
        <v>2.2999999999999998</v>
      </c>
      <c r="Q20" s="197">
        <v>-0.3</v>
      </c>
      <c r="R20" s="197">
        <v>-0.3</v>
      </c>
    </row>
    <row r="21" spans="1:18" ht="12.75" customHeight="1" x14ac:dyDescent="0.2">
      <c r="A21" s="161"/>
      <c r="B21" s="162"/>
      <c r="C21" s="162" t="s">
        <v>125</v>
      </c>
      <c r="D21" s="12">
        <f t="shared" ref="D21:J21" si="14">L21/1000000</f>
        <v>1312</v>
      </c>
      <c r="E21" s="12">
        <f t="shared" si="14"/>
        <v>870</v>
      </c>
      <c r="F21" s="19">
        <f t="shared" si="14"/>
        <v>533</v>
      </c>
      <c r="G21" s="19">
        <f t="shared" si="14"/>
        <v>234</v>
      </c>
      <c r="H21" s="19">
        <f t="shared" si="14"/>
        <v>103</v>
      </c>
      <c r="I21" s="12">
        <f t="shared" si="14"/>
        <v>442</v>
      </c>
      <c r="J21" s="26">
        <f t="shared" si="14"/>
        <v>413</v>
      </c>
      <c r="L21" s="197">
        <v>1312000000</v>
      </c>
      <c r="M21" s="197">
        <v>870000000</v>
      </c>
      <c r="N21" s="197">
        <v>533000000</v>
      </c>
      <c r="O21" s="197">
        <v>234000000</v>
      </c>
      <c r="P21" s="197">
        <v>103000000</v>
      </c>
      <c r="Q21" s="197">
        <v>442000000</v>
      </c>
      <c r="R21" s="197">
        <v>413000000</v>
      </c>
    </row>
    <row r="22" spans="1:18" ht="12.75" customHeight="1" x14ac:dyDescent="0.2">
      <c r="A22" s="161"/>
      <c r="B22" s="162"/>
      <c r="C22" s="162" t="s">
        <v>122</v>
      </c>
      <c r="D22" s="13">
        <f t="shared" ref="D22:J22" si="15">L22</f>
        <v>-7.0000000000000007E-2</v>
      </c>
      <c r="E22" s="13">
        <f t="shared" si="15"/>
        <v>-0.02</v>
      </c>
      <c r="F22" s="20">
        <f t="shared" si="15"/>
        <v>0.04</v>
      </c>
      <c r="G22" s="20">
        <f t="shared" si="15"/>
        <v>-0.13</v>
      </c>
      <c r="H22" s="20">
        <f t="shared" si="15"/>
        <v>-0.03</v>
      </c>
      <c r="I22" s="13">
        <f t="shared" si="15"/>
        <v>-0.15</v>
      </c>
      <c r="J22" s="27">
        <f t="shared" si="15"/>
        <v>-0.15</v>
      </c>
      <c r="L22" s="197">
        <v>-7.0000000000000007E-2</v>
      </c>
      <c r="M22" s="197">
        <v>-0.02</v>
      </c>
      <c r="N22" s="197">
        <v>0.04</v>
      </c>
      <c r="O22" s="197">
        <v>-0.13</v>
      </c>
      <c r="P22" s="197">
        <v>-0.03</v>
      </c>
      <c r="Q22" s="197">
        <v>-0.15</v>
      </c>
      <c r="R22" s="197">
        <v>-0.15</v>
      </c>
    </row>
    <row r="23" spans="1:18" ht="13.5" customHeight="1" x14ac:dyDescent="0.2">
      <c r="A23" s="161"/>
      <c r="B23" s="214" t="s">
        <v>34</v>
      </c>
      <c r="C23" s="214"/>
      <c r="D23" s="12">
        <f t="shared" ref="D23:J23" si="16">L23/1000000</f>
        <v>2715</v>
      </c>
      <c r="E23" s="12">
        <f t="shared" si="16"/>
        <v>2604</v>
      </c>
      <c r="F23" s="19">
        <f t="shared" si="16"/>
        <v>735</v>
      </c>
      <c r="G23" s="19">
        <f t="shared" si="16"/>
        <v>1246</v>
      </c>
      <c r="H23" s="19">
        <f t="shared" si="16"/>
        <v>623</v>
      </c>
      <c r="I23" s="12">
        <f t="shared" si="16"/>
        <v>111</v>
      </c>
      <c r="J23" s="26">
        <f t="shared" si="16"/>
        <v>105</v>
      </c>
      <c r="L23" s="197">
        <v>2715000000</v>
      </c>
      <c r="M23" s="197">
        <v>2604000000</v>
      </c>
      <c r="N23" s="197">
        <v>735000000</v>
      </c>
      <c r="O23" s="197">
        <v>1246000000</v>
      </c>
      <c r="P23" s="197">
        <v>623000000</v>
      </c>
      <c r="Q23" s="197">
        <v>111000000</v>
      </c>
      <c r="R23" s="197">
        <v>105000000</v>
      </c>
    </row>
    <row r="24" spans="1:18" ht="13.5" customHeight="1" x14ac:dyDescent="0.2">
      <c r="A24" s="161"/>
      <c r="B24" s="214" t="s">
        <v>122</v>
      </c>
      <c r="C24" s="214"/>
      <c r="D24" s="13">
        <f t="shared" ref="D24:J24" si="17">L24</f>
        <v>0.05</v>
      </c>
      <c r="E24" s="13">
        <f t="shared" si="17"/>
        <v>0.04</v>
      </c>
      <c r="F24" s="20">
        <f t="shared" si="17"/>
        <v>0.03</v>
      </c>
      <c r="G24" s="20">
        <f t="shared" si="17"/>
        <v>0.03</v>
      </c>
      <c r="H24" s="20">
        <f t="shared" si="17"/>
        <v>0.09</v>
      </c>
      <c r="I24" s="13">
        <f t="shared" si="17"/>
        <v>0.17</v>
      </c>
      <c r="J24" s="27">
        <f t="shared" si="17"/>
        <v>0.2</v>
      </c>
      <c r="L24" s="197">
        <v>0.05</v>
      </c>
      <c r="M24" s="197">
        <v>0.04</v>
      </c>
      <c r="N24" s="197">
        <v>0.03</v>
      </c>
      <c r="O24" s="197">
        <v>0.03</v>
      </c>
      <c r="P24" s="197">
        <v>0.09</v>
      </c>
      <c r="Q24" s="197">
        <v>0.17</v>
      </c>
      <c r="R24" s="197">
        <v>0.2</v>
      </c>
    </row>
    <row r="25" spans="1:18" x14ac:dyDescent="0.2">
      <c r="A25" s="161"/>
      <c r="B25" s="162"/>
      <c r="C25" s="162" t="s">
        <v>126</v>
      </c>
      <c r="D25" s="12">
        <f t="shared" ref="D25:J25" si="18">L25/1000000</f>
        <v>421</v>
      </c>
      <c r="E25" s="12">
        <f t="shared" si="18"/>
        <v>421</v>
      </c>
      <c r="F25" s="19">
        <f t="shared" si="18"/>
        <v>90</v>
      </c>
      <c r="G25" s="19">
        <f t="shared" si="18"/>
        <v>80</v>
      </c>
      <c r="H25" s="19">
        <f t="shared" si="18"/>
        <v>251</v>
      </c>
      <c r="I25" s="12">
        <f t="shared" si="18"/>
        <v>0</v>
      </c>
      <c r="J25" s="26">
        <f t="shared" si="18"/>
        <v>0</v>
      </c>
      <c r="L25" s="197">
        <v>421000000</v>
      </c>
      <c r="M25" s="197">
        <v>421000000</v>
      </c>
      <c r="N25" s="197">
        <v>90000000</v>
      </c>
      <c r="O25" s="197">
        <v>80000000</v>
      </c>
      <c r="P25" s="197">
        <v>251000000</v>
      </c>
      <c r="Q25" s="197">
        <v>0</v>
      </c>
      <c r="R25" s="197">
        <v>0</v>
      </c>
    </row>
    <row r="26" spans="1:18" x14ac:dyDescent="0.2">
      <c r="A26" s="161"/>
      <c r="B26" s="162"/>
      <c r="C26" s="162" t="s">
        <v>122</v>
      </c>
      <c r="D26" s="13">
        <f t="shared" ref="D26:J26" si="19">L26</f>
        <v>0.33</v>
      </c>
      <c r="E26" s="13">
        <f t="shared" si="19"/>
        <v>0.33</v>
      </c>
      <c r="F26" s="20">
        <f t="shared" si="19"/>
        <v>0.28999999999999998</v>
      </c>
      <c r="G26" s="20">
        <f t="shared" si="19"/>
        <v>0</v>
      </c>
      <c r="H26" s="20">
        <f t="shared" si="19"/>
        <v>0.06</v>
      </c>
      <c r="I26" s="13">
        <f t="shared" si="19"/>
        <v>0</v>
      </c>
      <c r="J26" s="27">
        <f t="shared" si="19"/>
        <v>0</v>
      </c>
      <c r="L26" s="197">
        <v>0.33</v>
      </c>
      <c r="M26" s="197">
        <v>0.33</v>
      </c>
      <c r="N26" s="197">
        <v>0.28999999999999998</v>
      </c>
      <c r="O26" s="197">
        <v>0</v>
      </c>
      <c r="P26" s="197">
        <v>0.06</v>
      </c>
      <c r="Q26" s="197">
        <v>0</v>
      </c>
      <c r="R26" s="197">
        <v>0</v>
      </c>
    </row>
    <row r="27" spans="1:18" ht="12.75" customHeight="1" x14ac:dyDescent="0.2">
      <c r="A27" s="161"/>
      <c r="B27" s="162"/>
      <c r="C27" s="162" t="s">
        <v>127</v>
      </c>
      <c r="D27" s="12">
        <f t="shared" ref="D27:J27" si="20">L27/1000000</f>
        <v>2294</v>
      </c>
      <c r="E27" s="12">
        <f t="shared" si="20"/>
        <v>2183</v>
      </c>
      <c r="F27" s="19">
        <f t="shared" si="20"/>
        <v>645</v>
      </c>
      <c r="G27" s="19">
        <f t="shared" si="20"/>
        <v>1166</v>
      </c>
      <c r="H27" s="19">
        <f t="shared" si="20"/>
        <v>372</v>
      </c>
      <c r="I27" s="12">
        <f t="shared" si="20"/>
        <v>111</v>
      </c>
      <c r="J27" s="26">
        <f t="shared" si="20"/>
        <v>105</v>
      </c>
      <c r="L27" s="197">
        <v>2294000000</v>
      </c>
      <c r="M27" s="197">
        <v>2183000000</v>
      </c>
      <c r="N27" s="197">
        <v>645000000</v>
      </c>
      <c r="O27" s="197">
        <v>1166000000</v>
      </c>
      <c r="P27" s="197">
        <v>372000000</v>
      </c>
      <c r="Q27" s="197">
        <v>111000000</v>
      </c>
      <c r="R27" s="197">
        <v>105000000</v>
      </c>
    </row>
    <row r="28" spans="1:18" ht="12.75" customHeight="1" x14ac:dyDescent="0.2">
      <c r="A28" s="161"/>
      <c r="B28" s="162"/>
      <c r="C28" s="162" t="s">
        <v>122</v>
      </c>
      <c r="D28" s="13">
        <f t="shared" ref="D28:J28" si="21">L28</f>
        <v>0.01</v>
      </c>
      <c r="E28" s="13">
        <f t="shared" si="21"/>
        <v>0</v>
      </c>
      <c r="F28" s="20">
        <f t="shared" si="21"/>
        <v>0</v>
      </c>
      <c r="G28" s="20">
        <f t="shared" si="21"/>
        <v>-0.03</v>
      </c>
      <c r="H28" s="20">
        <f t="shared" si="21"/>
        <v>0.11</v>
      </c>
      <c r="I28" s="13">
        <f t="shared" si="21"/>
        <v>0.17</v>
      </c>
      <c r="J28" s="27">
        <f t="shared" si="21"/>
        <v>0.2</v>
      </c>
      <c r="L28" s="197">
        <v>0.01</v>
      </c>
      <c r="M28" s="197">
        <v>0</v>
      </c>
      <c r="N28" s="197">
        <v>0</v>
      </c>
      <c r="O28" s="197">
        <v>-0.03</v>
      </c>
      <c r="P28" s="197">
        <v>0.11</v>
      </c>
      <c r="Q28" s="197">
        <v>0.17</v>
      </c>
      <c r="R28" s="197">
        <v>0.2</v>
      </c>
    </row>
    <row r="29" spans="1:18" ht="13.5" customHeight="1" x14ac:dyDescent="0.2">
      <c r="A29" s="161"/>
      <c r="B29" s="214" t="s">
        <v>35</v>
      </c>
      <c r="C29" s="214"/>
      <c r="D29" s="12">
        <f t="shared" ref="D29:J29" si="22">L29/1000000</f>
        <v>4252</v>
      </c>
      <c r="E29" s="12">
        <f t="shared" si="22"/>
        <v>2714</v>
      </c>
      <c r="F29" s="19">
        <f t="shared" si="22"/>
        <v>1617</v>
      </c>
      <c r="G29" s="19">
        <f t="shared" si="22"/>
        <v>549</v>
      </c>
      <c r="H29" s="19">
        <f t="shared" si="22"/>
        <v>548</v>
      </c>
      <c r="I29" s="12">
        <f t="shared" si="22"/>
        <v>1538</v>
      </c>
      <c r="J29" s="26">
        <f t="shared" si="22"/>
        <v>1429</v>
      </c>
      <c r="L29" s="197">
        <v>4252000000</v>
      </c>
      <c r="M29" s="197">
        <v>2714000000</v>
      </c>
      <c r="N29" s="197">
        <v>1617000000</v>
      </c>
      <c r="O29" s="197">
        <v>549000000</v>
      </c>
      <c r="P29" s="197">
        <v>548000000</v>
      </c>
      <c r="Q29" s="197">
        <v>1538000000</v>
      </c>
      <c r="R29" s="197">
        <v>1429000000</v>
      </c>
    </row>
    <row r="30" spans="1:18" ht="13.5" customHeight="1" x14ac:dyDescent="0.2">
      <c r="A30" s="161"/>
      <c r="B30" s="214" t="s">
        <v>122</v>
      </c>
      <c r="C30" s="214"/>
      <c r="D30" s="13">
        <f t="shared" ref="D30:J30" si="23">L30</f>
        <v>0.03</v>
      </c>
      <c r="E30" s="13">
        <f t="shared" si="23"/>
        <v>0.08</v>
      </c>
      <c r="F30" s="20">
        <f t="shared" si="23"/>
        <v>0.09</v>
      </c>
      <c r="G30" s="20">
        <f t="shared" si="23"/>
        <v>7.0000000000000007E-2</v>
      </c>
      <c r="H30" s="20">
        <f t="shared" si="23"/>
        <v>0.08</v>
      </c>
      <c r="I30" s="13">
        <f t="shared" si="23"/>
        <v>-0.06</v>
      </c>
      <c r="J30" s="27">
        <f t="shared" si="23"/>
        <v>-0.06</v>
      </c>
      <c r="L30" s="197">
        <v>0.03</v>
      </c>
      <c r="M30" s="197">
        <v>0.08</v>
      </c>
      <c r="N30" s="197">
        <v>0.09</v>
      </c>
      <c r="O30" s="197">
        <v>7.0000000000000007E-2</v>
      </c>
      <c r="P30" s="197">
        <v>0.08</v>
      </c>
      <c r="Q30" s="197">
        <v>-0.06</v>
      </c>
      <c r="R30" s="197">
        <v>-0.06</v>
      </c>
    </row>
    <row r="31" spans="1:18" ht="12.75" customHeight="1" x14ac:dyDescent="0.2">
      <c r="A31" s="161"/>
      <c r="B31" s="162"/>
      <c r="C31" s="162" t="s">
        <v>128</v>
      </c>
      <c r="D31" s="12">
        <f t="shared" ref="D31:J31" si="24">L31/1000000</f>
        <v>435</v>
      </c>
      <c r="E31" s="12">
        <f t="shared" si="24"/>
        <v>273</v>
      </c>
      <c r="F31" s="19">
        <f t="shared" si="24"/>
        <v>235</v>
      </c>
      <c r="G31" s="19">
        <f t="shared" si="24"/>
        <v>0</v>
      </c>
      <c r="H31" s="19">
        <f t="shared" si="24"/>
        <v>38</v>
      </c>
      <c r="I31" s="12">
        <f t="shared" si="24"/>
        <v>162</v>
      </c>
      <c r="J31" s="26">
        <f t="shared" si="24"/>
        <v>152</v>
      </c>
      <c r="L31" s="197">
        <v>435000000</v>
      </c>
      <c r="M31" s="197">
        <v>273000000</v>
      </c>
      <c r="N31" s="197">
        <v>235000000</v>
      </c>
      <c r="O31" s="197">
        <v>0</v>
      </c>
      <c r="P31" s="197">
        <v>38000000</v>
      </c>
      <c r="Q31" s="197">
        <v>162000000</v>
      </c>
      <c r="R31" s="197">
        <v>152000000</v>
      </c>
    </row>
    <row r="32" spans="1:18" ht="12.75" customHeight="1" x14ac:dyDescent="0.2">
      <c r="A32" s="161"/>
      <c r="B32" s="162"/>
      <c r="C32" s="162" t="s">
        <v>122</v>
      </c>
      <c r="D32" s="13">
        <f t="shared" ref="D32:J32" si="25">L32</f>
        <v>0.57999999999999996</v>
      </c>
      <c r="E32" s="13">
        <f t="shared" si="25"/>
        <v>0.63</v>
      </c>
      <c r="F32" s="20">
        <f t="shared" si="25"/>
        <v>0.54</v>
      </c>
      <c r="G32" s="20">
        <f t="shared" si="25"/>
        <v>0</v>
      </c>
      <c r="H32" s="20">
        <f t="shared" si="25"/>
        <v>1.56</v>
      </c>
      <c r="I32" s="13">
        <f t="shared" si="25"/>
        <v>0.5</v>
      </c>
      <c r="J32" s="27">
        <f t="shared" si="25"/>
        <v>0.53</v>
      </c>
      <c r="L32" s="197">
        <v>0.57999999999999996</v>
      </c>
      <c r="M32" s="197">
        <v>0.63</v>
      </c>
      <c r="N32" s="197">
        <v>0.54</v>
      </c>
      <c r="O32" s="197">
        <v>0</v>
      </c>
      <c r="P32" s="197">
        <v>1.56</v>
      </c>
      <c r="Q32" s="197">
        <v>0.5</v>
      </c>
      <c r="R32" s="197">
        <v>0.53</v>
      </c>
    </row>
    <row r="33" spans="1:18" ht="12.75" customHeight="1" x14ac:dyDescent="0.2">
      <c r="A33" s="161"/>
      <c r="B33" s="162"/>
      <c r="C33" s="162" t="s">
        <v>129</v>
      </c>
      <c r="D33" s="12">
        <f t="shared" ref="D33:J33" si="26">L33/1000000</f>
        <v>3817</v>
      </c>
      <c r="E33" s="12">
        <f t="shared" si="26"/>
        <v>2441</v>
      </c>
      <c r="F33" s="19">
        <f t="shared" si="26"/>
        <v>1382</v>
      </c>
      <c r="G33" s="19">
        <f t="shared" si="26"/>
        <v>549</v>
      </c>
      <c r="H33" s="19">
        <f t="shared" si="26"/>
        <v>510</v>
      </c>
      <c r="I33" s="12">
        <f t="shared" si="26"/>
        <v>1376</v>
      </c>
      <c r="J33" s="26">
        <f t="shared" si="26"/>
        <v>1277</v>
      </c>
      <c r="L33" s="197">
        <v>3817000000</v>
      </c>
      <c r="M33" s="197">
        <v>2441000000</v>
      </c>
      <c r="N33" s="197">
        <v>1382000000</v>
      </c>
      <c r="O33" s="197">
        <v>549000000</v>
      </c>
      <c r="P33" s="197">
        <v>510000000</v>
      </c>
      <c r="Q33" s="197">
        <v>1376000000</v>
      </c>
      <c r="R33" s="197">
        <v>1277000000</v>
      </c>
    </row>
    <row r="34" spans="1:18" ht="12.75" customHeight="1" x14ac:dyDescent="0.2">
      <c r="A34" s="161"/>
      <c r="B34" s="162"/>
      <c r="C34" s="162" t="s">
        <v>122</v>
      </c>
      <c r="D34" s="13">
        <f t="shared" ref="D34:J34" si="27">L34</f>
        <v>-0.01</v>
      </c>
      <c r="E34" s="13">
        <f t="shared" si="27"/>
        <v>0.05</v>
      </c>
      <c r="F34" s="20">
        <f t="shared" si="27"/>
        <v>0.04</v>
      </c>
      <c r="G34" s="20">
        <f t="shared" si="27"/>
        <v>7.0000000000000007E-2</v>
      </c>
      <c r="H34" s="20">
        <f t="shared" si="27"/>
        <v>0.04</v>
      </c>
      <c r="I34" s="13">
        <f t="shared" si="27"/>
        <v>-0.1</v>
      </c>
      <c r="J34" s="27">
        <f t="shared" si="27"/>
        <v>-0.11</v>
      </c>
      <c r="L34" s="197">
        <v>-0.01</v>
      </c>
      <c r="M34" s="197">
        <v>0.05</v>
      </c>
      <c r="N34" s="197">
        <v>0.04</v>
      </c>
      <c r="O34" s="197">
        <v>7.0000000000000007E-2</v>
      </c>
      <c r="P34" s="197">
        <v>0.04</v>
      </c>
      <c r="Q34" s="197">
        <v>-0.1</v>
      </c>
      <c r="R34" s="197">
        <v>-0.11</v>
      </c>
    </row>
    <row r="35" spans="1:18" ht="13.5" customHeight="1" x14ac:dyDescent="0.2">
      <c r="A35" s="161"/>
      <c r="B35" s="214" t="s">
        <v>130</v>
      </c>
      <c r="C35" s="214"/>
      <c r="D35" s="12">
        <f t="shared" ref="D35:J35" si="28">L35/1000000</f>
        <v>2041</v>
      </c>
      <c r="E35" s="12">
        <f t="shared" si="28"/>
        <v>1756</v>
      </c>
      <c r="F35" s="19">
        <f t="shared" si="28"/>
        <v>537</v>
      </c>
      <c r="G35" s="19">
        <f t="shared" si="28"/>
        <v>590</v>
      </c>
      <c r="H35" s="19">
        <f t="shared" si="28"/>
        <v>629</v>
      </c>
      <c r="I35" s="12">
        <f t="shared" si="28"/>
        <v>285</v>
      </c>
      <c r="J35" s="26">
        <f t="shared" si="28"/>
        <v>262</v>
      </c>
      <c r="L35" s="197">
        <v>2041000000</v>
      </c>
      <c r="M35" s="197">
        <v>1756000000</v>
      </c>
      <c r="N35" s="197">
        <v>537000000</v>
      </c>
      <c r="O35" s="197">
        <v>590000000</v>
      </c>
      <c r="P35" s="197">
        <v>629000000</v>
      </c>
      <c r="Q35" s="197">
        <v>285000000</v>
      </c>
      <c r="R35" s="197">
        <v>262000000</v>
      </c>
    </row>
    <row r="36" spans="1:18" ht="13.5" customHeight="1" x14ac:dyDescent="0.2">
      <c r="A36" s="161"/>
      <c r="B36" s="214" t="s">
        <v>122</v>
      </c>
      <c r="C36" s="214"/>
      <c r="D36" s="13">
        <f t="shared" ref="D36:J36" si="29">L36</f>
        <v>-0.09</v>
      </c>
      <c r="E36" s="13">
        <f t="shared" si="29"/>
        <v>-7.0000000000000007E-2</v>
      </c>
      <c r="F36" s="20">
        <f t="shared" si="29"/>
        <v>-0.02</v>
      </c>
      <c r="G36" s="20">
        <f t="shared" si="29"/>
        <v>-0.15</v>
      </c>
      <c r="H36" s="20">
        <f t="shared" si="29"/>
        <v>-0.04</v>
      </c>
      <c r="I36" s="13">
        <f t="shared" si="29"/>
        <v>-0.17</v>
      </c>
      <c r="J36" s="27">
        <f t="shared" si="29"/>
        <v>-0.17</v>
      </c>
      <c r="L36" s="197">
        <v>-0.09</v>
      </c>
      <c r="M36" s="197">
        <v>-7.0000000000000007E-2</v>
      </c>
      <c r="N36" s="197">
        <v>-0.02</v>
      </c>
      <c r="O36" s="197">
        <v>-0.15</v>
      </c>
      <c r="P36" s="197">
        <v>-0.04</v>
      </c>
      <c r="Q36" s="197">
        <v>-0.17</v>
      </c>
      <c r="R36" s="197">
        <v>-0.17</v>
      </c>
    </row>
    <row r="37" spans="1:18" ht="13.5" customHeight="1" x14ac:dyDescent="0.2">
      <c r="A37" s="161"/>
      <c r="B37" s="221" t="s">
        <v>36</v>
      </c>
      <c r="C37" s="221"/>
      <c r="D37" s="14">
        <f t="shared" ref="D37:J37" si="30">L37/1000000</f>
        <v>13157</v>
      </c>
      <c r="E37" s="14">
        <f t="shared" si="30"/>
        <v>9820</v>
      </c>
      <c r="F37" s="21">
        <f t="shared" si="30"/>
        <v>4587</v>
      </c>
      <c r="G37" s="21">
        <f t="shared" si="30"/>
        <v>2877</v>
      </c>
      <c r="H37" s="21">
        <f t="shared" si="30"/>
        <v>2356</v>
      </c>
      <c r="I37" s="14">
        <f t="shared" si="30"/>
        <v>3337</v>
      </c>
      <c r="J37" s="28">
        <f t="shared" si="30"/>
        <v>3057</v>
      </c>
      <c r="L37" s="197">
        <v>13157000000</v>
      </c>
      <c r="M37" s="197">
        <v>9820000000</v>
      </c>
      <c r="N37" s="197">
        <v>4587000000</v>
      </c>
      <c r="O37" s="197">
        <v>2877000000</v>
      </c>
      <c r="P37" s="197">
        <v>2356000000</v>
      </c>
      <c r="Q37" s="197">
        <v>3337000000</v>
      </c>
      <c r="R37" s="197">
        <v>3057000000</v>
      </c>
    </row>
    <row r="38" spans="1:18" ht="13.5" customHeight="1" x14ac:dyDescent="0.2">
      <c r="A38" s="161"/>
      <c r="B38" s="221" t="s">
        <v>122</v>
      </c>
      <c r="C38" s="221"/>
      <c r="D38" s="15">
        <f t="shared" ref="D38:J38" si="31">L38</f>
        <v>0.01</v>
      </c>
      <c r="E38" s="15">
        <f t="shared" si="31"/>
        <v>7.0000000000000007E-2</v>
      </c>
      <c r="F38" s="22">
        <f t="shared" si="31"/>
        <v>0.09</v>
      </c>
      <c r="G38" s="22">
        <f t="shared" si="31"/>
        <v>0.03</v>
      </c>
      <c r="H38" s="22">
        <f t="shared" si="31"/>
        <v>7.0000000000000007E-2</v>
      </c>
      <c r="I38" s="15">
        <f t="shared" si="31"/>
        <v>-0.11</v>
      </c>
      <c r="J38" s="29">
        <f t="shared" si="31"/>
        <v>-0.12</v>
      </c>
      <c r="L38" s="197">
        <v>0.01</v>
      </c>
      <c r="M38" s="197">
        <v>7.0000000000000007E-2</v>
      </c>
      <c r="N38" s="197">
        <v>0.09</v>
      </c>
      <c r="O38" s="197">
        <v>0.03</v>
      </c>
      <c r="P38" s="197">
        <v>7.0000000000000007E-2</v>
      </c>
      <c r="Q38" s="197">
        <v>-0.11</v>
      </c>
      <c r="R38" s="197">
        <v>-0.12</v>
      </c>
    </row>
    <row r="39" spans="1:18" ht="13.5" customHeight="1" x14ac:dyDescent="0.2">
      <c r="A39" s="161"/>
      <c r="B39" s="214" t="s">
        <v>142</v>
      </c>
      <c r="C39" s="214"/>
      <c r="D39" s="12">
        <f t="shared" ref="D39:J39" si="32">L39/1000000</f>
        <v>809</v>
      </c>
      <c r="E39" s="12">
        <f t="shared" si="32"/>
        <v>586</v>
      </c>
      <c r="F39" s="19">
        <f t="shared" si="32"/>
        <v>178</v>
      </c>
      <c r="G39" s="19">
        <f t="shared" si="32"/>
        <v>289</v>
      </c>
      <c r="H39" s="19">
        <f t="shared" si="32"/>
        <v>119</v>
      </c>
      <c r="I39" s="12">
        <f t="shared" si="32"/>
        <v>223</v>
      </c>
      <c r="J39" s="26">
        <f t="shared" si="32"/>
        <v>189</v>
      </c>
      <c r="L39" s="197">
        <v>809000000</v>
      </c>
      <c r="M39" s="197">
        <v>586000000</v>
      </c>
      <c r="N39" s="197">
        <v>178000000</v>
      </c>
      <c r="O39" s="197">
        <v>289000000</v>
      </c>
      <c r="P39" s="197">
        <v>119000000</v>
      </c>
      <c r="Q39" s="197">
        <v>223000000</v>
      </c>
      <c r="R39" s="197">
        <v>189000000</v>
      </c>
    </row>
    <row r="40" spans="1:18" ht="13.5" customHeight="1" x14ac:dyDescent="0.2">
      <c r="A40" s="161"/>
      <c r="B40" s="214" t="s">
        <v>122</v>
      </c>
      <c r="C40" s="214"/>
      <c r="D40" s="13">
        <f t="shared" ref="D40:J40" si="33">L40</f>
        <v>-0.14000000000000001</v>
      </c>
      <c r="E40" s="13">
        <f t="shared" si="33"/>
        <v>-0.12</v>
      </c>
      <c r="F40" s="20">
        <f t="shared" si="33"/>
        <v>0.09</v>
      </c>
      <c r="G40" s="20">
        <f t="shared" si="33"/>
        <v>-0.2</v>
      </c>
      <c r="H40" s="20">
        <f t="shared" si="33"/>
        <v>-0.19</v>
      </c>
      <c r="I40" s="13">
        <f t="shared" si="33"/>
        <v>-0.18</v>
      </c>
      <c r="J40" s="27">
        <f t="shared" si="33"/>
        <v>-0.2</v>
      </c>
      <c r="L40" s="197">
        <v>-0.14000000000000001</v>
      </c>
      <c r="M40" s="197">
        <v>-0.12</v>
      </c>
      <c r="N40" s="197">
        <v>0.09</v>
      </c>
      <c r="O40" s="197">
        <v>-0.2</v>
      </c>
      <c r="P40" s="197">
        <v>-0.19</v>
      </c>
      <c r="Q40" s="197">
        <v>-0.18</v>
      </c>
      <c r="R40" s="197">
        <v>-0.2</v>
      </c>
    </row>
    <row r="41" spans="1:18" s="4" customFormat="1" ht="13.5" customHeight="1" x14ac:dyDescent="0.2">
      <c r="A41" s="161"/>
      <c r="B41" s="221" t="s">
        <v>138</v>
      </c>
      <c r="C41" s="221"/>
      <c r="D41" s="14">
        <f t="shared" ref="D41:J41" si="34">L41/1000000</f>
        <v>26043</v>
      </c>
      <c r="E41" s="14">
        <f t="shared" si="34"/>
        <v>14396</v>
      </c>
      <c r="F41" s="21">
        <f t="shared" si="34"/>
        <v>7406</v>
      </c>
      <c r="G41" s="21">
        <f t="shared" si="34"/>
        <v>3596</v>
      </c>
      <c r="H41" s="21">
        <f t="shared" si="34"/>
        <v>3394</v>
      </c>
      <c r="I41" s="14">
        <f t="shared" si="34"/>
        <v>11647</v>
      </c>
      <c r="J41" s="28">
        <f t="shared" si="34"/>
        <v>10832</v>
      </c>
      <c r="L41" s="197">
        <v>26043000000</v>
      </c>
      <c r="M41" s="197">
        <v>14396000000</v>
      </c>
      <c r="N41" s="197">
        <v>7406000000</v>
      </c>
      <c r="O41" s="197">
        <v>3596000000</v>
      </c>
      <c r="P41" s="197">
        <v>3394000000</v>
      </c>
      <c r="Q41" s="197">
        <v>11647000000</v>
      </c>
      <c r="R41" s="197">
        <v>10832000000</v>
      </c>
    </row>
    <row r="42" spans="1:18" s="4" customFormat="1" ht="13.5" customHeight="1" x14ac:dyDescent="0.2">
      <c r="A42" s="161"/>
      <c r="B42" s="221" t="s">
        <v>122</v>
      </c>
      <c r="C42" s="221"/>
      <c r="D42" s="15">
        <f t="shared" ref="D42:J42" si="35">L42</f>
        <v>0.15</v>
      </c>
      <c r="E42" s="15">
        <f t="shared" si="35"/>
        <v>0.17</v>
      </c>
      <c r="F42" s="22">
        <f t="shared" si="35"/>
        <v>0.22</v>
      </c>
      <c r="G42" s="22">
        <f t="shared" si="35"/>
        <v>0.05</v>
      </c>
      <c r="H42" s="22">
        <f t="shared" si="35"/>
        <v>0.19</v>
      </c>
      <c r="I42" s="15">
        <f t="shared" si="35"/>
        <v>0.13</v>
      </c>
      <c r="J42" s="29">
        <f t="shared" si="35"/>
        <v>0.12</v>
      </c>
      <c r="L42" s="197">
        <v>0.15</v>
      </c>
      <c r="M42" s="197">
        <v>0.17</v>
      </c>
      <c r="N42" s="197">
        <v>0.22</v>
      </c>
      <c r="O42" s="197">
        <v>0.05</v>
      </c>
      <c r="P42" s="197">
        <v>0.19</v>
      </c>
      <c r="Q42" s="197">
        <v>0.13</v>
      </c>
      <c r="R42" s="197">
        <v>0.12</v>
      </c>
    </row>
    <row r="43" spans="1:18" ht="27" customHeight="1" x14ac:dyDescent="0.2">
      <c r="A43" s="161"/>
      <c r="B43" s="214" t="s">
        <v>202</v>
      </c>
      <c r="C43" s="214"/>
      <c r="D43" s="12">
        <f t="shared" ref="D43:J43" si="36">L43/1000000</f>
        <v>1992</v>
      </c>
      <c r="E43" s="12">
        <f t="shared" si="36"/>
        <v>782</v>
      </c>
      <c r="F43" s="19">
        <f t="shared" si="36"/>
        <v>468</v>
      </c>
      <c r="G43" s="19">
        <f t="shared" si="36"/>
        <v>9</v>
      </c>
      <c r="H43" s="19">
        <f t="shared" si="36"/>
        <v>305</v>
      </c>
      <c r="I43" s="12">
        <f t="shared" si="36"/>
        <v>1210</v>
      </c>
      <c r="J43" s="26">
        <f t="shared" si="36"/>
        <v>1115</v>
      </c>
      <c r="L43" s="197">
        <v>1992000000</v>
      </c>
      <c r="M43" s="197">
        <v>782000000</v>
      </c>
      <c r="N43" s="197">
        <v>468000000</v>
      </c>
      <c r="O43" s="197">
        <v>9000000</v>
      </c>
      <c r="P43" s="197">
        <v>305000000</v>
      </c>
      <c r="Q43" s="197">
        <v>1210000000</v>
      </c>
      <c r="R43" s="197">
        <v>1115000000</v>
      </c>
    </row>
    <row r="44" spans="1:18" ht="13.5" customHeight="1" x14ac:dyDescent="0.2">
      <c r="A44" s="161"/>
      <c r="B44" s="214" t="s">
        <v>122</v>
      </c>
      <c r="C44" s="214"/>
      <c r="D44" s="13">
        <f t="shared" ref="D44:J44" si="37">L44</f>
        <v>0.63</v>
      </c>
      <c r="E44" s="13">
        <f t="shared" si="37"/>
        <v>0.83</v>
      </c>
      <c r="F44" s="20">
        <f t="shared" si="37"/>
        <v>1.08</v>
      </c>
      <c r="G44" s="20">
        <f t="shared" si="37"/>
        <v>3.5</v>
      </c>
      <c r="H44" s="20">
        <f t="shared" si="37"/>
        <v>0.51</v>
      </c>
      <c r="I44" s="13">
        <f t="shared" si="37"/>
        <v>0.53</v>
      </c>
      <c r="J44" s="27">
        <f t="shared" si="37"/>
        <v>0.54</v>
      </c>
      <c r="L44" s="197">
        <v>0.63</v>
      </c>
      <c r="M44" s="197">
        <v>0.83</v>
      </c>
      <c r="N44" s="197">
        <v>1.08</v>
      </c>
      <c r="O44" s="197">
        <v>3.5</v>
      </c>
      <c r="P44" s="197">
        <v>0.51</v>
      </c>
      <c r="Q44" s="197">
        <v>0.53</v>
      </c>
      <c r="R44" s="197">
        <v>0.54</v>
      </c>
    </row>
    <row r="45" spans="1:18" s="4" customFormat="1" ht="27" customHeight="1" x14ac:dyDescent="0.2">
      <c r="A45" s="161"/>
      <c r="B45" s="221" t="s">
        <v>139</v>
      </c>
      <c r="C45" s="221"/>
      <c r="D45" s="14">
        <f t="shared" ref="D45:J45" si="38">L45/1000000</f>
        <v>28035</v>
      </c>
      <c r="E45" s="14">
        <f t="shared" si="38"/>
        <v>15178</v>
      </c>
      <c r="F45" s="21">
        <f t="shared" si="38"/>
        <v>7874</v>
      </c>
      <c r="G45" s="21">
        <f t="shared" si="38"/>
        <v>3605</v>
      </c>
      <c r="H45" s="21">
        <f t="shared" si="38"/>
        <v>3699</v>
      </c>
      <c r="I45" s="14">
        <f t="shared" si="38"/>
        <v>12857</v>
      </c>
      <c r="J45" s="28">
        <f t="shared" si="38"/>
        <v>11947</v>
      </c>
      <c r="L45" s="197">
        <v>28035000000</v>
      </c>
      <c r="M45" s="197">
        <v>15178000000</v>
      </c>
      <c r="N45" s="197">
        <v>7874000000</v>
      </c>
      <c r="O45" s="197">
        <v>3605000000</v>
      </c>
      <c r="P45" s="197">
        <v>3699000000</v>
      </c>
      <c r="Q45" s="197">
        <v>12857000000</v>
      </c>
      <c r="R45" s="197">
        <v>11947000000</v>
      </c>
    </row>
    <row r="46" spans="1:18" s="4" customFormat="1" ht="13.5" customHeight="1" x14ac:dyDescent="0.2">
      <c r="A46" s="161"/>
      <c r="B46" s="221" t="s">
        <v>122</v>
      </c>
      <c r="C46" s="221"/>
      <c r="D46" s="15">
        <f t="shared" ref="D46:J46" si="39">L46</f>
        <v>0.17</v>
      </c>
      <c r="E46" s="15">
        <f t="shared" si="39"/>
        <v>0.19</v>
      </c>
      <c r="F46" s="22">
        <f t="shared" si="39"/>
        <v>0.25</v>
      </c>
      <c r="G46" s="22">
        <f t="shared" si="39"/>
        <v>0.05</v>
      </c>
      <c r="H46" s="22">
        <f t="shared" si="39"/>
        <v>0.21</v>
      </c>
      <c r="I46" s="15">
        <f t="shared" si="39"/>
        <v>0.15</v>
      </c>
      <c r="J46" s="29">
        <f t="shared" si="39"/>
        <v>0.15</v>
      </c>
      <c r="L46" s="197">
        <v>0.17</v>
      </c>
      <c r="M46" s="197">
        <v>0.19</v>
      </c>
      <c r="N46" s="197">
        <v>0.25</v>
      </c>
      <c r="O46" s="197">
        <v>0.05</v>
      </c>
      <c r="P46" s="197">
        <v>0.21</v>
      </c>
      <c r="Q46" s="197">
        <v>0.15</v>
      </c>
      <c r="R46" s="197">
        <v>0.15</v>
      </c>
    </row>
    <row r="47" spans="1:18" s="4" customFormat="1" x14ac:dyDescent="0.2">
      <c r="A47" s="161"/>
      <c r="B47" s="162"/>
      <c r="C47" s="162"/>
      <c r="D47" s="16"/>
      <c r="E47" s="16"/>
      <c r="F47" s="23"/>
      <c r="G47" s="23"/>
      <c r="H47" s="23"/>
      <c r="I47" s="16"/>
      <c r="J47" s="30"/>
      <c r="L47" s="197"/>
      <c r="M47" s="197"/>
      <c r="N47" s="197"/>
      <c r="O47" s="197"/>
      <c r="P47" s="197"/>
      <c r="Q47" s="197"/>
      <c r="R47" s="197"/>
    </row>
    <row r="48" spans="1:18" s="4" customFormat="1" ht="13.5" customHeight="1" x14ac:dyDescent="0.2">
      <c r="A48" s="223" t="s">
        <v>140</v>
      </c>
      <c r="B48" s="214"/>
      <c r="C48" s="214"/>
      <c r="D48" s="16"/>
      <c r="E48" s="16"/>
      <c r="F48" s="23"/>
      <c r="G48" s="23"/>
      <c r="H48" s="23"/>
      <c r="I48" s="16"/>
      <c r="J48" s="30"/>
      <c r="L48" s="197"/>
      <c r="M48" s="197"/>
      <c r="N48" s="197"/>
      <c r="O48" s="197"/>
      <c r="P48" s="197"/>
      <c r="Q48" s="197"/>
      <c r="R48" s="197"/>
    </row>
    <row r="49" spans="1:18" ht="13.5" customHeight="1" x14ac:dyDescent="0.2">
      <c r="A49" s="161"/>
      <c r="B49" s="214" t="s">
        <v>200</v>
      </c>
      <c r="C49" s="214"/>
      <c r="D49" s="12">
        <f t="shared" ref="D49:J49" si="40">L49/1000000</f>
        <v>2723</v>
      </c>
      <c r="E49" s="12">
        <f t="shared" si="40"/>
        <v>1538</v>
      </c>
      <c r="F49" s="19">
        <f t="shared" si="40"/>
        <v>899</v>
      </c>
      <c r="G49" s="19">
        <f t="shared" si="40"/>
        <v>78</v>
      </c>
      <c r="H49" s="19">
        <f t="shared" si="40"/>
        <v>561</v>
      </c>
      <c r="I49" s="12">
        <f t="shared" si="40"/>
        <v>1185</v>
      </c>
      <c r="J49" s="26">
        <f t="shared" si="40"/>
        <v>1119</v>
      </c>
      <c r="L49" s="197">
        <v>2723000000</v>
      </c>
      <c r="M49" s="197">
        <v>1538000000</v>
      </c>
      <c r="N49" s="197">
        <v>899000000</v>
      </c>
      <c r="O49" s="197">
        <v>78000000</v>
      </c>
      <c r="P49" s="197">
        <v>561000000</v>
      </c>
      <c r="Q49" s="197">
        <v>1185000000</v>
      </c>
      <c r="R49" s="197">
        <v>1119000000</v>
      </c>
    </row>
    <row r="50" spans="1:18" ht="13.5" customHeight="1" x14ac:dyDescent="0.2">
      <c r="A50" s="161"/>
      <c r="B50" s="214" t="s">
        <v>122</v>
      </c>
      <c r="C50" s="214"/>
      <c r="D50" s="13">
        <f t="shared" ref="D50:J50" si="41">L50</f>
        <v>0.2</v>
      </c>
      <c r="E50" s="13">
        <f t="shared" si="41"/>
        <v>0.1</v>
      </c>
      <c r="F50" s="20">
        <f t="shared" si="41"/>
        <v>0.04</v>
      </c>
      <c r="G50" s="20">
        <f t="shared" si="41"/>
        <v>2.12</v>
      </c>
      <c r="H50" s="20">
        <f t="shared" si="41"/>
        <v>0.1</v>
      </c>
      <c r="I50" s="13">
        <f t="shared" si="41"/>
        <v>0.37</v>
      </c>
      <c r="J50" s="27">
        <f t="shared" si="41"/>
        <v>0.43</v>
      </c>
      <c r="L50" s="197">
        <v>0.2</v>
      </c>
      <c r="M50" s="197">
        <v>0.1</v>
      </c>
      <c r="N50" s="197">
        <v>0.04</v>
      </c>
      <c r="O50" s="197">
        <v>2.12</v>
      </c>
      <c r="P50" s="197">
        <v>0.1</v>
      </c>
      <c r="Q50" s="197">
        <v>0.37</v>
      </c>
      <c r="R50" s="197">
        <v>0.43</v>
      </c>
    </row>
    <row r="51" spans="1:18" x14ac:dyDescent="0.2">
      <c r="A51" s="161"/>
      <c r="B51" s="162"/>
      <c r="C51" s="162" t="s">
        <v>167</v>
      </c>
      <c r="D51" s="12">
        <f t="shared" ref="D51:J51" si="42">L51/1000000</f>
        <v>623</v>
      </c>
      <c r="E51" s="12">
        <f t="shared" si="42"/>
        <v>488</v>
      </c>
      <c r="F51" s="19">
        <f t="shared" si="42"/>
        <v>338</v>
      </c>
      <c r="G51" s="19">
        <f t="shared" si="42"/>
        <v>19</v>
      </c>
      <c r="H51" s="19">
        <f t="shared" si="42"/>
        <v>131</v>
      </c>
      <c r="I51" s="12">
        <f t="shared" si="42"/>
        <v>135</v>
      </c>
      <c r="J51" s="26">
        <f t="shared" si="42"/>
        <v>129</v>
      </c>
      <c r="L51" s="197">
        <v>623000000</v>
      </c>
      <c r="M51" s="197">
        <v>488000000</v>
      </c>
      <c r="N51" s="197">
        <v>338000000</v>
      </c>
      <c r="O51" s="197">
        <v>19000000</v>
      </c>
      <c r="P51" s="197">
        <v>131000000</v>
      </c>
      <c r="Q51" s="197">
        <v>135000000</v>
      </c>
      <c r="R51" s="197">
        <v>129000000</v>
      </c>
    </row>
    <row r="52" spans="1:18" x14ac:dyDescent="0.2">
      <c r="A52" s="161"/>
      <c r="B52" s="162"/>
      <c r="C52" s="162" t="s">
        <v>122</v>
      </c>
      <c r="D52" s="13">
        <f t="shared" ref="D52:J52" si="43">L52</f>
        <v>0.66</v>
      </c>
      <c r="E52" s="13">
        <f t="shared" si="43"/>
        <v>0.67</v>
      </c>
      <c r="F52" s="20">
        <f t="shared" si="43"/>
        <v>0.66</v>
      </c>
      <c r="G52" s="20">
        <f t="shared" si="43"/>
        <v>0</v>
      </c>
      <c r="H52" s="20">
        <f t="shared" si="43"/>
        <v>0.52</v>
      </c>
      <c r="I52" s="13">
        <f t="shared" si="43"/>
        <v>0.63</v>
      </c>
      <c r="J52" s="27">
        <f t="shared" si="43"/>
        <v>0.68</v>
      </c>
      <c r="L52" s="197">
        <v>0.66</v>
      </c>
      <c r="M52" s="197">
        <v>0.67</v>
      </c>
      <c r="N52" s="197">
        <v>0.66</v>
      </c>
      <c r="O52" s="197">
        <v>0</v>
      </c>
      <c r="P52" s="197">
        <v>0.52</v>
      </c>
      <c r="Q52" s="197">
        <v>0.63</v>
      </c>
      <c r="R52" s="197">
        <v>0.68</v>
      </c>
    </row>
    <row r="53" spans="1:18" x14ac:dyDescent="0.2">
      <c r="A53" s="161"/>
      <c r="B53" s="162"/>
      <c r="C53" s="162" t="s">
        <v>168</v>
      </c>
      <c r="D53" s="12">
        <f t="shared" ref="D53:J53" si="44">L53/1000000</f>
        <v>162</v>
      </c>
      <c r="E53" s="12">
        <f t="shared" si="44"/>
        <v>97</v>
      </c>
      <c r="F53" s="19">
        <f t="shared" si="44"/>
        <v>66</v>
      </c>
      <c r="G53" s="19">
        <f t="shared" si="44"/>
        <v>1</v>
      </c>
      <c r="H53" s="19">
        <f t="shared" si="44"/>
        <v>30</v>
      </c>
      <c r="I53" s="12">
        <f t="shared" si="44"/>
        <v>65</v>
      </c>
      <c r="J53" s="26">
        <f t="shared" si="44"/>
        <v>34</v>
      </c>
      <c r="L53" s="197">
        <v>162000000</v>
      </c>
      <c r="M53" s="197">
        <v>97000000</v>
      </c>
      <c r="N53" s="197">
        <v>66000000</v>
      </c>
      <c r="O53" s="197">
        <v>1000000</v>
      </c>
      <c r="P53" s="197">
        <v>30000000</v>
      </c>
      <c r="Q53" s="197">
        <v>65000000</v>
      </c>
      <c r="R53" s="197">
        <v>34000000</v>
      </c>
    </row>
    <row r="54" spans="1:18" x14ac:dyDescent="0.2">
      <c r="A54" s="161"/>
      <c r="B54" s="162"/>
      <c r="C54" s="162" t="s">
        <v>122</v>
      </c>
      <c r="D54" s="13">
        <f t="shared" ref="D54:J54" si="45">L54</f>
        <v>0.43</v>
      </c>
      <c r="E54" s="13">
        <f t="shared" si="45"/>
        <v>0.49</v>
      </c>
      <c r="F54" s="20">
        <f t="shared" si="45"/>
        <v>0.78</v>
      </c>
      <c r="G54" s="20">
        <f t="shared" si="45"/>
        <v>0</v>
      </c>
      <c r="H54" s="20">
        <f t="shared" si="45"/>
        <v>0.1</v>
      </c>
      <c r="I54" s="13">
        <f t="shared" si="45"/>
        <v>0.34</v>
      </c>
      <c r="J54" s="27">
        <f t="shared" si="45"/>
        <v>0.95</v>
      </c>
      <c r="L54" s="197">
        <v>0.43</v>
      </c>
      <c r="M54" s="197">
        <v>0.49</v>
      </c>
      <c r="N54" s="197">
        <v>0.78</v>
      </c>
      <c r="O54" s="197">
        <v>0</v>
      </c>
      <c r="P54" s="197">
        <v>0.1</v>
      </c>
      <c r="Q54" s="197">
        <v>0.34</v>
      </c>
      <c r="R54" s="197">
        <v>0.95</v>
      </c>
    </row>
    <row r="55" spans="1:18" x14ac:dyDescent="0.2">
      <c r="A55" s="161"/>
      <c r="B55" s="162"/>
      <c r="C55" s="162" t="s">
        <v>133</v>
      </c>
      <c r="D55" s="12">
        <f t="shared" ref="D55" si="46">L55/1000000</f>
        <v>1875</v>
      </c>
      <c r="E55" s="12">
        <f t="shared" ref="E55" si="47">M55/1000000</f>
        <v>938</v>
      </c>
      <c r="F55" s="19">
        <f t="shared" ref="F55" si="48">N55/1000000</f>
        <v>488</v>
      </c>
      <c r="G55" s="19">
        <f t="shared" ref="G55" si="49">O55/1000000</f>
        <v>58</v>
      </c>
      <c r="H55" s="19">
        <f t="shared" ref="H55" si="50">P55/1000000</f>
        <v>392</v>
      </c>
      <c r="I55" s="12">
        <f t="shared" ref="I55" si="51">Q55/1000000</f>
        <v>937</v>
      </c>
      <c r="J55" s="26">
        <f t="shared" ref="J55" si="52">R55/1000000</f>
        <v>910</v>
      </c>
      <c r="L55" s="197">
        <v>1875000000</v>
      </c>
      <c r="M55" s="197">
        <v>938000000</v>
      </c>
      <c r="N55" s="197">
        <v>488000000</v>
      </c>
      <c r="O55" s="197">
        <v>58000000</v>
      </c>
      <c r="P55" s="197">
        <v>392000000</v>
      </c>
      <c r="Q55" s="197">
        <v>937000000</v>
      </c>
      <c r="R55" s="197">
        <v>910000000</v>
      </c>
    </row>
    <row r="56" spans="1:18" x14ac:dyDescent="0.2">
      <c r="A56" s="161"/>
      <c r="B56" s="162"/>
      <c r="C56" s="162" t="s">
        <v>122</v>
      </c>
      <c r="D56" s="13">
        <f t="shared" ref="D56" si="53">L56</f>
        <v>0.1</v>
      </c>
      <c r="E56" s="13">
        <f t="shared" ref="E56" si="54">M56</f>
        <v>-0.09</v>
      </c>
      <c r="F56" s="20">
        <f t="shared" ref="F56" si="55">N56</f>
        <v>-0.21</v>
      </c>
      <c r="G56" s="20">
        <f t="shared" ref="G56" si="56">O56</f>
        <v>1.57</v>
      </c>
      <c r="H56" s="20">
        <f t="shared" ref="H56" si="57">P56</f>
        <v>0.01</v>
      </c>
      <c r="I56" s="13">
        <f t="shared" ref="I56" si="58">Q56</f>
        <v>0.36</v>
      </c>
      <c r="J56" s="27">
        <f t="shared" ref="J56" si="59">R56</f>
        <v>0.4</v>
      </c>
      <c r="L56" s="197">
        <v>0.1</v>
      </c>
      <c r="M56" s="197">
        <v>-0.09</v>
      </c>
      <c r="N56" s="197">
        <v>-0.21</v>
      </c>
      <c r="O56" s="197">
        <v>1.57</v>
      </c>
      <c r="P56" s="197">
        <v>0.01</v>
      </c>
      <c r="Q56" s="197">
        <v>0.36</v>
      </c>
      <c r="R56" s="197">
        <v>0.4</v>
      </c>
    </row>
    <row r="57" spans="1:18" x14ac:dyDescent="0.2">
      <c r="A57" s="161"/>
      <c r="B57" s="214" t="s">
        <v>199</v>
      </c>
      <c r="C57" s="214"/>
      <c r="D57" s="12">
        <f t="shared" ref="D57:J57" si="60">L57/1000000</f>
        <v>1859</v>
      </c>
      <c r="E57" s="12">
        <f t="shared" si="60"/>
        <v>1258</v>
      </c>
      <c r="F57" s="19">
        <f t="shared" si="60"/>
        <v>598</v>
      </c>
      <c r="G57" s="19">
        <f t="shared" si="60"/>
        <v>39</v>
      </c>
      <c r="H57" s="19">
        <f t="shared" si="60"/>
        <v>621</v>
      </c>
      <c r="I57" s="12">
        <f t="shared" si="60"/>
        <v>601</v>
      </c>
      <c r="J57" s="26">
        <f t="shared" si="60"/>
        <v>596</v>
      </c>
      <c r="L57" s="197">
        <v>1859000000</v>
      </c>
      <c r="M57" s="197">
        <v>1258000000</v>
      </c>
      <c r="N57" s="197">
        <v>598000000</v>
      </c>
      <c r="O57" s="197">
        <v>39000000</v>
      </c>
      <c r="P57" s="197">
        <v>621000000</v>
      </c>
      <c r="Q57" s="197">
        <v>601000000</v>
      </c>
      <c r="R57" s="197">
        <v>596000000</v>
      </c>
    </row>
    <row r="58" spans="1:18" ht="13.5" customHeight="1" x14ac:dyDescent="0.2">
      <c r="A58" s="161"/>
      <c r="B58" s="214" t="s">
        <v>122</v>
      </c>
      <c r="C58" s="214"/>
      <c r="D58" s="13">
        <f t="shared" ref="D58:J58" si="61">L58</f>
        <v>0.02</v>
      </c>
      <c r="E58" s="13">
        <f t="shared" si="61"/>
        <v>7.0000000000000007E-2</v>
      </c>
      <c r="F58" s="20">
        <f t="shared" si="61"/>
        <v>0.04</v>
      </c>
      <c r="G58" s="20">
        <f t="shared" si="61"/>
        <v>1.22</v>
      </c>
      <c r="H58" s="20">
        <f t="shared" si="61"/>
        <v>0.06</v>
      </c>
      <c r="I58" s="13">
        <f t="shared" si="61"/>
        <v>-0.06</v>
      </c>
      <c r="J58" s="27">
        <f t="shared" si="61"/>
        <v>-0.06</v>
      </c>
      <c r="L58" s="197">
        <v>0.02</v>
      </c>
      <c r="M58" s="197">
        <v>7.0000000000000007E-2</v>
      </c>
      <c r="N58" s="197">
        <v>0.04</v>
      </c>
      <c r="O58" s="197">
        <v>1.22</v>
      </c>
      <c r="P58" s="197">
        <v>0.06</v>
      </c>
      <c r="Q58" s="197">
        <v>-0.06</v>
      </c>
      <c r="R58" s="197">
        <v>-0.06</v>
      </c>
    </row>
    <row r="59" spans="1:18" ht="13.5" customHeight="1" x14ac:dyDescent="0.2">
      <c r="A59" s="161"/>
      <c r="B59" s="214" t="s">
        <v>198</v>
      </c>
      <c r="C59" s="214"/>
      <c r="D59" s="12">
        <f t="shared" ref="D59:J59" si="62">L59/1000000</f>
        <v>424</v>
      </c>
      <c r="E59" s="12">
        <f t="shared" si="62"/>
        <v>263</v>
      </c>
      <c r="F59" s="19">
        <f t="shared" si="62"/>
        <v>208</v>
      </c>
      <c r="G59" s="19">
        <f t="shared" si="62"/>
        <v>0</v>
      </c>
      <c r="H59" s="19">
        <f t="shared" si="62"/>
        <v>55</v>
      </c>
      <c r="I59" s="12">
        <f t="shared" si="62"/>
        <v>161</v>
      </c>
      <c r="J59" s="26">
        <f t="shared" si="62"/>
        <v>92</v>
      </c>
      <c r="L59" s="197">
        <v>424000000</v>
      </c>
      <c r="M59" s="197">
        <v>263000000</v>
      </c>
      <c r="N59" s="197">
        <v>208000000</v>
      </c>
      <c r="O59" s="197">
        <v>0</v>
      </c>
      <c r="P59" s="197">
        <v>55000000</v>
      </c>
      <c r="Q59" s="197">
        <v>161000000</v>
      </c>
      <c r="R59" s="197">
        <v>92000000</v>
      </c>
    </row>
    <row r="60" spans="1:18" ht="13.5" customHeight="1" x14ac:dyDescent="0.2">
      <c r="A60" s="161"/>
      <c r="B60" s="214" t="s">
        <v>122</v>
      </c>
      <c r="C60" s="214"/>
      <c r="D60" s="13">
        <f t="shared" ref="D60:J60" si="63">L60</f>
        <v>0.27</v>
      </c>
      <c r="E60" s="13">
        <f t="shared" si="63"/>
        <v>0.12</v>
      </c>
      <c r="F60" s="20">
        <f t="shared" si="63"/>
        <v>0.05</v>
      </c>
      <c r="G60" s="20">
        <f t="shared" si="63"/>
        <v>0</v>
      </c>
      <c r="H60" s="20">
        <f t="shared" si="63"/>
        <v>0.43</v>
      </c>
      <c r="I60" s="13">
        <f t="shared" si="63"/>
        <v>0.59</v>
      </c>
      <c r="J60" s="27">
        <f t="shared" si="63"/>
        <v>1.06</v>
      </c>
      <c r="L60" s="197">
        <v>0.27</v>
      </c>
      <c r="M60" s="197">
        <v>0.12</v>
      </c>
      <c r="N60" s="197">
        <v>0.05</v>
      </c>
      <c r="O60" s="197">
        <v>0</v>
      </c>
      <c r="P60" s="197">
        <v>0.43</v>
      </c>
      <c r="Q60" s="197">
        <v>0.59</v>
      </c>
      <c r="R60" s="197">
        <v>1.06</v>
      </c>
    </row>
    <row r="61" spans="1:18" s="4" customFormat="1" ht="13.5" customHeight="1" x14ac:dyDescent="0.2">
      <c r="A61" s="161"/>
      <c r="B61" s="221" t="s">
        <v>141</v>
      </c>
      <c r="C61" s="221"/>
      <c r="D61" s="14">
        <f t="shared" ref="D61:J61" si="64">L61/1000000</f>
        <v>5006</v>
      </c>
      <c r="E61" s="14">
        <f t="shared" si="64"/>
        <v>3059</v>
      </c>
      <c r="F61" s="21">
        <f t="shared" si="64"/>
        <v>1705</v>
      </c>
      <c r="G61" s="21">
        <f t="shared" si="64"/>
        <v>117</v>
      </c>
      <c r="H61" s="21">
        <f t="shared" si="64"/>
        <v>1237</v>
      </c>
      <c r="I61" s="14">
        <f t="shared" si="64"/>
        <v>1947</v>
      </c>
      <c r="J61" s="28">
        <f t="shared" si="64"/>
        <v>1807</v>
      </c>
      <c r="L61" s="197">
        <v>5006000000</v>
      </c>
      <c r="M61" s="197">
        <v>3059000000</v>
      </c>
      <c r="N61" s="197">
        <v>1705000000</v>
      </c>
      <c r="O61" s="197">
        <v>117000000</v>
      </c>
      <c r="P61" s="197">
        <v>1237000000</v>
      </c>
      <c r="Q61" s="197">
        <v>1947000000</v>
      </c>
      <c r="R61" s="197">
        <v>1807000000</v>
      </c>
    </row>
    <row r="62" spans="1:18" s="4" customFormat="1" ht="13.5" customHeight="1" x14ac:dyDescent="0.2">
      <c r="A62" s="161"/>
      <c r="B62" s="221" t="s">
        <v>122</v>
      </c>
      <c r="C62" s="221"/>
      <c r="D62" s="15">
        <f t="shared" ref="D62:J62" si="65">L62</f>
        <v>0.13</v>
      </c>
      <c r="E62" s="15">
        <f t="shared" si="65"/>
        <v>0.08</v>
      </c>
      <c r="F62" s="22">
        <f t="shared" si="65"/>
        <v>0.04</v>
      </c>
      <c r="G62" s="22">
        <f t="shared" si="65"/>
        <v>1.74</v>
      </c>
      <c r="H62" s="22">
        <f t="shared" si="65"/>
        <v>0.09</v>
      </c>
      <c r="I62" s="15">
        <f t="shared" si="65"/>
        <v>0.21</v>
      </c>
      <c r="J62" s="29">
        <f t="shared" si="65"/>
        <v>0.24</v>
      </c>
      <c r="L62" s="197">
        <v>0.13</v>
      </c>
      <c r="M62" s="197">
        <v>0.08</v>
      </c>
      <c r="N62" s="197">
        <v>0.04</v>
      </c>
      <c r="O62" s="197">
        <v>1.74</v>
      </c>
      <c r="P62" s="197">
        <v>0.09</v>
      </c>
      <c r="Q62" s="197">
        <v>0.21</v>
      </c>
      <c r="R62" s="197">
        <v>0.24</v>
      </c>
    </row>
    <row r="63" spans="1:18" x14ac:dyDescent="0.2">
      <c r="A63" s="40"/>
      <c r="B63" s="41"/>
      <c r="C63" s="41"/>
      <c r="D63" s="42"/>
      <c r="E63" s="42"/>
      <c r="F63" s="164"/>
      <c r="G63" s="164"/>
      <c r="H63" s="164"/>
      <c r="I63" s="42"/>
      <c r="J63" s="165"/>
      <c r="L63" s="197"/>
      <c r="M63" s="197"/>
      <c r="N63" s="197"/>
      <c r="O63" s="197"/>
      <c r="P63" s="197"/>
      <c r="Q63" s="197"/>
      <c r="R63" s="197"/>
    </row>
    <row r="64" spans="1:18" s="4" customFormat="1" ht="13.5" customHeight="1" x14ac:dyDescent="0.2">
      <c r="A64" s="220" t="s">
        <v>134</v>
      </c>
      <c r="B64" s="221"/>
      <c r="C64" s="221"/>
      <c r="D64" s="14">
        <f t="shared" ref="D64:J64" si="66">L64/1000000</f>
        <v>33041</v>
      </c>
      <c r="E64" s="14">
        <f t="shared" si="66"/>
        <v>18237</v>
      </c>
      <c r="F64" s="21">
        <f t="shared" si="66"/>
        <v>9579</v>
      </c>
      <c r="G64" s="21">
        <f t="shared" si="66"/>
        <v>3722</v>
      </c>
      <c r="H64" s="21">
        <f t="shared" si="66"/>
        <v>4936</v>
      </c>
      <c r="I64" s="14">
        <f t="shared" si="66"/>
        <v>14804</v>
      </c>
      <c r="J64" s="28">
        <f t="shared" si="66"/>
        <v>13754</v>
      </c>
      <c r="L64" s="197">
        <v>33041000000</v>
      </c>
      <c r="M64" s="197">
        <v>18237000000</v>
      </c>
      <c r="N64" s="197">
        <v>9579000000</v>
      </c>
      <c r="O64" s="197">
        <v>3722000000</v>
      </c>
      <c r="P64" s="197">
        <v>4936000000</v>
      </c>
      <c r="Q64" s="197">
        <v>14804000000</v>
      </c>
      <c r="R64" s="197">
        <v>13754000000</v>
      </c>
    </row>
    <row r="65" spans="1:18" s="4" customFormat="1" ht="13.5" customHeight="1" x14ac:dyDescent="0.2">
      <c r="A65" s="151"/>
      <c r="B65" s="221" t="s">
        <v>122</v>
      </c>
      <c r="C65" s="221"/>
      <c r="D65" s="15">
        <f t="shared" ref="D65:J67" si="67">L65</f>
        <v>0.17</v>
      </c>
      <c r="E65" s="15">
        <f t="shared" si="67"/>
        <v>0.17</v>
      </c>
      <c r="F65" s="22">
        <f t="shared" si="67"/>
        <v>0.2</v>
      </c>
      <c r="G65" s="22">
        <f t="shared" si="67"/>
        <v>7.0000000000000007E-2</v>
      </c>
      <c r="H65" s="22">
        <f t="shared" si="67"/>
        <v>0.18</v>
      </c>
      <c r="I65" s="15">
        <f t="shared" si="67"/>
        <v>0.16</v>
      </c>
      <c r="J65" s="29">
        <f t="shared" si="67"/>
        <v>0.16</v>
      </c>
      <c r="L65" s="197">
        <v>0.17</v>
      </c>
      <c r="M65" s="197">
        <v>0.17</v>
      </c>
      <c r="N65" s="197">
        <v>0.2</v>
      </c>
      <c r="O65" s="197">
        <v>7.0000000000000007E-2</v>
      </c>
      <c r="P65" s="197">
        <v>0.18</v>
      </c>
      <c r="Q65" s="197">
        <v>0.16</v>
      </c>
      <c r="R65" s="197">
        <v>0.16</v>
      </c>
    </row>
    <row r="66" spans="1:18" s="4" customFormat="1" ht="13.5" customHeight="1" x14ac:dyDescent="0.2">
      <c r="A66" s="151"/>
      <c r="B66" s="221" t="s">
        <v>135</v>
      </c>
      <c r="C66" s="221"/>
      <c r="D66" s="15">
        <f t="shared" si="67"/>
        <v>0.1</v>
      </c>
      <c r="E66" s="15">
        <f t="shared" si="67"/>
        <v>0.13</v>
      </c>
      <c r="F66" s="22">
        <f t="shared" si="67"/>
        <v>0.17</v>
      </c>
      <c r="G66" s="22">
        <f t="shared" si="67"/>
        <v>7.0000000000000007E-2</v>
      </c>
      <c r="H66" s="22">
        <f t="shared" si="67"/>
        <v>0.1</v>
      </c>
      <c r="I66" s="15">
        <f t="shared" si="67"/>
        <v>7.0000000000000007E-2</v>
      </c>
      <c r="J66" s="29">
        <f t="shared" si="67"/>
        <v>0.06</v>
      </c>
      <c r="L66" s="197">
        <v>0.1</v>
      </c>
      <c r="M66" s="197">
        <v>0.13</v>
      </c>
      <c r="N66" s="197">
        <v>0.17</v>
      </c>
      <c r="O66" s="197">
        <v>7.0000000000000007E-2</v>
      </c>
      <c r="P66" s="197">
        <v>0.1</v>
      </c>
      <c r="Q66" s="197">
        <v>7.0000000000000007E-2</v>
      </c>
      <c r="R66" s="197">
        <v>0.06</v>
      </c>
    </row>
    <row r="67" spans="1:18" s="4" customFormat="1" ht="13.5" customHeight="1" x14ac:dyDescent="0.2">
      <c r="A67" s="163"/>
      <c r="B67" s="222" t="s">
        <v>136</v>
      </c>
      <c r="C67" s="222"/>
      <c r="D67" s="36">
        <f t="shared" si="67"/>
        <v>1</v>
      </c>
      <c r="E67" s="36">
        <f t="shared" si="67"/>
        <v>0.55000000000000004</v>
      </c>
      <c r="F67" s="37">
        <f t="shared" si="67"/>
        <v>0.34</v>
      </c>
      <c r="G67" s="37">
        <f t="shared" si="67"/>
        <v>0.05</v>
      </c>
      <c r="H67" s="37">
        <f t="shared" si="67"/>
        <v>0.16</v>
      </c>
      <c r="I67" s="36">
        <f t="shared" si="67"/>
        <v>0.45</v>
      </c>
      <c r="J67" s="38">
        <f t="shared" si="67"/>
        <v>0.42</v>
      </c>
      <c r="L67" s="197">
        <v>1</v>
      </c>
      <c r="M67" s="197">
        <v>0.55000000000000004</v>
      </c>
      <c r="N67" s="197">
        <v>0.34</v>
      </c>
      <c r="O67" s="197">
        <v>0.05</v>
      </c>
      <c r="P67" s="197">
        <v>0.16</v>
      </c>
      <c r="Q67" s="197">
        <v>0.45</v>
      </c>
      <c r="R67" s="197">
        <v>0.42</v>
      </c>
    </row>
    <row r="68" spans="1:18" x14ac:dyDescent="0.2">
      <c r="D68" s="3"/>
      <c r="E68" s="3"/>
      <c r="F68" s="3"/>
      <c r="G68" s="3"/>
      <c r="H68" s="3"/>
      <c r="I68" s="3"/>
      <c r="J68" s="3"/>
    </row>
    <row r="69" spans="1:18" x14ac:dyDescent="0.2">
      <c r="A69" s="1"/>
      <c r="B69" s="1"/>
      <c r="C69" s="1"/>
      <c r="D69" s="6"/>
      <c r="E69" s="6"/>
      <c r="F69" s="6"/>
      <c r="G69" s="6"/>
      <c r="H69" s="6"/>
      <c r="I69" s="6"/>
      <c r="J69" s="6"/>
    </row>
    <row r="70" spans="1:18" s="4" customFormat="1" ht="12.75" customHeight="1" x14ac:dyDescent="0.2">
      <c r="A70" s="213" t="s">
        <v>201</v>
      </c>
      <c r="B70" s="213"/>
      <c r="C70" s="213"/>
      <c r="D70" s="213"/>
      <c r="E70" s="213"/>
      <c r="F70" s="34"/>
      <c r="G70" s="34"/>
      <c r="H70" s="34"/>
      <c r="I70" s="34"/>
      <c r="J70" s="34"/>
    </row>
    <row r="71" spans="1:18" x14ac:dyDescent="0.2">
      <c r="A71" s="215"/>
      <c r="B71" s="215"/>
      <c r="C71" s="215"/>
      <c r="D71" s="33"/>
      <c r="E71" s="33"/>
      <c r="F71" s="33"/>
      <c r="G71" s="33"/>
      <c r="H71" s="33"/>
      <c r="I71" s="33"/>
      <c r="J71" s="33"/>
    </row>
    <row r="72" spans="1:18" ht="38.25" customHeight="1" x14ac:dyDescent="0.2">
      <c r="A72" s="224" t="s">
        <v>43</v>
      </c>
      <c r="B72" s="225"/>
      <c r="C72" s="225"/>
      <c r="D72" s="39" t="s">
        <v>113</v>
      </c>
      <c r="E72" s="39" t="s">
        <v>120</v>
      </c>
      <c r="F72" s="8" t="s">
        <v>144</v>
      </c>
      <c r="G72" s="8" t="s">
        <v>121</v>
      </c>
      <c r="H72" s="8" t="s">
        <v>145</v>
      </c>
      <c r="I72" s="39" t="s">
        <v>41</v>
      </c>
      <c r="J72" s="9" t="s">
        <v>150</v>
      </c>
    </row>
    <row r="73" spans="1:18" x14ac:dyDescent="0.2">
      <c r="A73" s="216"/>
      <c r="B73" s="217"/>
      <c r="C73" s="217"/>
      <c r="D73" s="10"/>
      <c r="E73" s="10"/>
      <c r="F73" s="35"/>
      <c r="G73" s="35"/>
      <c r="H73" s="35"/>
      <c r="I73" s="10"/>
      <c r="J73" s="7"/>
    </row>
    <row r="74" spans="1:18" ht="24.75" customHeight="1" x14ac:dyDescent="0.2">
      <c r="A74" s="220" t="s">
        <v>166</v>
      </c>
      <c r="B74" s="221"/>
      <c r="C74" s="221"/>
      <c r="D74" s="11"/>
      <c r="E74" s="11"/>
      <c r="F74" s="32"/>
      <c r="G74" s="32"/>
      <c r="H74" s="32"/>
      <c r="I74" s="11"/>
      <c r="J74" s="25"/>
    </row>
    <row r="75" spans="1:18" ht="12.75" customHeight="1" x14ac:dyDescent="0.2">
      <c r="A75" s="201"/>
      <c r="B75" s="214" t="s">
        <v>137</v>
      </c>
      <c r="C75" s="214"/>
      <c r="D75" s="12">
        <f t="shared" ref="D75:J75" si="68">L75/1000000</f>
        <v>1674</v>
      </c>
      <c r="E75" s="12">
        <f t="shared" si="68"/>
        <v>167</v>
      </c>
      <c r="F75" s="19">
        <f t="shared" si="68"/>
        <v>90</v>
      </c>
      <c r="G75" s="19">
        <f t="shared" si="68"/>
        <v>0</v>
      </c>
      <c r="H75" s="19">
        <f t="shared" si="68"/>
        <v>77</v>
      </c>
      <c r="I75" s="12">
        <f t="shared" si="68"/>
        <v>1507</v>
      </c>
      <c r="J75" s="26">
        <f t="shared" si="68"/>
        <v>1479</v>
      </c>
      <c r="L75" s="197">
        <v>1674000000</v>
      </c>
      <c r="M75" s="197">
        <v>167000000</v>
      </c>
      <c r="N75" s="197">
        <v>90000000</v>
      </c>
      <c r="O75" s="197">
        <v>0</v>
      </c>
      <c r="P75" s="197">
        <v>77000000</v>
      </c>
      <c r="Q75" s="197">
        <v>1507000000</v>
      </c>
      <c r="R75" s="197">
        <v>1479000000</v>
      </c>
    </row>
    <row r="76" spans="1:18" ht="12.75" customHeight="1" x14ac:dyDescent="0.2">
      <c r="A76" s="201"/>
      <c r="B76" s="214" t="s">
        <v>122</v>
      </c>
      <c r="C76" s="214"/>
      <c r="D76" s="13">
        <f t="shared" ref="D76:J76" si="69">L76</f>
        <v>2.13</v>
      </c>
      <c r="E76" s="13">
        <f t="shared" si="69"/>
        <v>0</v>
      </c>
      <c r="F76" s="20">
        <f t="shared" si="69"/>
        <v>0</v>
      </c>
      <c r="G76" s="20">
        <f t="shared" si="69"/>
        <v>0</v>
      </c>
      <c r="H76" s="20">
        <f t="shared" si="69"/>
        <v>0</v>
      </c>
      <c r="I76" s="13">
        <f t="shared" si="69"/>
        <v>1.83</v>
      </c>
      <c r="J76" s="27">
        <f t="shared" si="69"/>
        <v>1.81</v>
      </c>
      <c r="L76" s="197">
        <v>2.13</v>
      </c>
      <c r="M76" s="197">
        <v>0</v>
      </c>
      <c r="N76" s="197">
        <v>0</v>
      </c>
      <c r="O76" s="197">
        <v>0</v>
      </c>
      <c r="P76" s="197">
        <v>0</v>
      </c>
      <c r="Q76" s="197">
        <v>1.83</v>
      </c>
      <c r="R76" s="197">
        <v>1.81</v>
      </c>
    </row>
    <row r="77" spans="1:18" x14ac:dyDescent="0.2">
      <c r="A77" s="201"/>
      <c r="B77" s="214" t="s">
        <v>132</v>
      </c>
      <c r="C77" s="214"/>
      <c r="D77" s="12">
        <f t="shared" ref="D77:J77" si="70">L77/1000000</f>
        <v>14097</v>
      </c>
      <c r="E77" s="12">
        <f t="shared" si="70"/>
        <v>3778</v>
      </c>
      <c r="F77" s="19">
        <f t="shared" si="70"/>
        <v>2957</v>
      </c>
      <c r="G77" s="19">
        <f t="shared" si="70"/>
        <v>62</v>
      </c>
      <c r="H77" s="19">
        <f t="shared" si="70"/>
        <v>759</v>
      </c>
      <c r="I77" s="12">
        <f t="shared" si="70"/>
        <v>10319</v>
      </c>
      <c r="J77" s="26">
        <f t="shared" si="70"/>
        <v>9611</v>
      </c>
      <c r="L77" s="197">
        <v>14097000000</v>
      </c>
      <c r="M77" s="197">
        <v>3778000000</v>
      </c>
      <c r="N77" s="197">
        <v>2957000000</v>
      </c>
      <c r="O77" s="197">
        <v>62000000</v>
      </c>
      <c r="P77" s="197">
        <v>759000000</v>
      </c>
      <c r="Q77" s="197">
        <v>10319000000</v>
      </c>
      <c r="R77" s="197">
        <v>9611000000</v>
      </c>
    </row>
    <row r="78" spans="1:18" x14ac:dyDescent="0.2">
      <c r="A78" s="201"/>
      <c r="B78" s="214" t="s">
        <v>122</v>
      </c>
      <c r="C78" s="214"/>
      <c r="D78" s="13">
        <f t="shared" ref="D78:J78" si="71">L78</f>
        <v>0.57999999999999996</v>
      </c>
      <c r="E78" s="13">
        <f t="shared" si="71"/>
        <v>1.45</v>
      </c>
      <c r="F78" s="20">
        <f t="shared" si="71"/>
        <v>1.1499999999999999</v>
      </c>
      <c r="G78" s="20">
        <f t="shared" si="71"/>
        <v>0</v>
      </c>
      <c r="H78" s="20">
        <f t="shared" si="71"/>
        <v>3.24</v>
      </c>
      <c r="I78" s="13">
        <f t="shared" si="71"/>
        <v>0.41</v>
      </c>
      <c r="J78" s="27">
        <f t="shared" si="71"/>
        <v>0.4</v>
      </c>
      <c r="L78" s="197">
        <v>0.57999999999999996</v>
      </c>
      <c r="M78" s="197">
        <v>1.45</v>
      </c>
      <c r="N78" s="197">
        <v>1.1499999999999999</v>
      </c>
      <c r="O78" s="197">
        <v>0</v>
      </c>
      <c r="P78" s="197">
        <v>3.24</v>
      </c>
      <c r="Q78" s="197">
        <v>0.41</v>
      </c>
      <c r="R78" s="197">
        <v>0.4</v>
      </c>
    </row>
    <row r="79" spans="1:18" x14ac:dyDescent="0.2">
      <c r="A79" s="201"/>
      <c r="B79" s="214" t="s">
        <v>131</v>
      </c>
      <c r="C79" s="214"/>
      <c r="D79" s="12">
        <f t="shared" ref="D79:J79" si="72">L79/1000000</f>
        <v>7606</v>
      </c>
      <c r="E79" s="12">
        <f t="shared" si="72"/>
        <v>3582</v>
      </c>
      <c r="F79" s="19">
        <f t="shared" si="72"/>
        <v>1914</v>
      </c>
      <c r="G79" s="19">
        <f t="shared" si="72"/>
        <v>771</v>
      </c>
      <c r="H79" s="19">
        <f t="shared" si="72"/>
        <v>897</v>
      </c>
      <c r="I79" s="12">
        <f t="shared" si="72"/>
        <v>4024</v>
      </c>
      <c r="J79" s="26">
        <f t="shared" si="72"/>
        <v>3868</v>
      </c>
      <c r="L79" s="197">
        <v>7606000000</v>
      </c>
      <c r="M79" s="197">
        <v>3582000000</v>
      </c>
      <c r="N79" s="197">
        <v>1914000000</v>
      </c>
      <c r="O79" s="197">
        <v>771000000</v>
      </c>
      <c r="P79" s="197">
        <v>897000000</v>
      </c>
      <c r="Q79" s="197">
        <v>4024000000</v>
      </c>
      <c r="R79" s="197">
        <v>3868000000</v>
      </c>
    </row>
    <row r="80" spans="1:18" x14ac:dyDescent="0.2">
      <c r="A80" s="201"/>
      <c r="B80" s="214" t="s">
        <v>122</v>
      </c>
      <c r="C80" s="214"/>
      <c r="D80" s="13">
        <f t="shared" ref="D80:J80" si="73">L80</f>
        <v>-0.12</v>
      </c>
      <c r="E80" s="13">
        <f t="shared" si="73"/>
        <v>-0.01</v>
      </c>
      <c r="F80" s="20">
        <f t="shared" si="73"/>
        <v>-0.16</v>
      </c>
      <c r="G80" s="20">
        <f t="shared" si="73"/>
        <v>0.56000000000000005</v>
      </c>
      <c r="H80" s="20">
        <f t="shared" si="73"/>
        <v>0.05</v>
      </c>
      <c r="I80" s="13">
        <f t="shared" si="73"/>
        <v>-0.19</v>
      </c>
      <c r="J80" s="27">
        <f t="shared" si="73"/>
        <v>-0.19</v>
      </c>
      <c r="L80" s="197">
        <v>-0.12</v>
      </c>
      <c r="M80" s="197">
        <v>-0.01</v>
      </c>
      <c r="N80" s="197">
        <v>-0.16</v>
      </c>
      <c r="O80" s="197">
        <v>0.56000000000000005</v>
      </c>
      <c r="P80" s="197">
        <v>0.05</v>
      </c>
      <c r="Q80" s="197">
        <v>-0.19</v>
      </c>
      <c r="R80" s="197">
        <v>-0.19</v>
      </c>
    </row>
    <row r="81" spans="1:18" x14ac:dyDescent="0.2">
      <c r="A81" s="201"/>
      <c r="B81" s="221" t="s">
        <v>37</v>
      </c>
      <c r="C81" s="221"/>
      <c r="D81" s="14">
        <f t="shared" ref="D81:J81" si="74">L81/1000000</f>
        <v>23377</v>
      </c>
      <c r="E81" s="14">
        <f t="shared" si="74"/>
        <v>7527</v>
      </c>
      <c r="F81" s="21">
        <f t="shared" si="74"/>
        <v>4961</v>
      </c>
      <c r="G81" s="21">
        <f t="shared" si="74"/>
        <v>833</v>
      </c>
      <c r="H81" s="21">
        <f t="shared" si="74"/>
        <v>1733</v>
      </c>
      <c r="I81" s="14">
        <f t="shared" si="74"/>
        <v>15850</v>
      </c>
      <c r="J81" s="28">
        <f t="shared" si="74"/>
        <v>14958</v>
      </c>
      <c r="L81" s="197">
        <v>23377000000</v>
      </c>
      <c r="M81" s="197">
        <v>7527000000</v>
      </c>
      <c r="N81" s="197">
        <v>4961000000</v>
      </c>
      <c r="O81" s="197">
        <v>833000000</v>
      </c>
      <c r="P81" s="197">
        <v>1733000000</v>
      </c>
      <c r="Q81" s="197">
        <v>15850000000</v>
      </c>
      <c r="R81" s="197">
        <v>14958000000</v>
      </c>
    </row>
    <row r="82" spans="1:18" x14ac:dyDescent="0.2">
      <c r="A82" s="201"/>
      <c r="B82" s="221" t="s">
        <v>122</v>
      </c>
      <c r="C82" s="221"/>
      <c r="D82" s="15">
        <f t="shared" ref="D82:J82" si="75">L82</f>
        <v>0.3</v>
      </c>
      <c r="E82" s="15">
        <f t="shared" si="75"/>
        <v>0.46</v>
      </c>
      <c r="F82" s="22">
        <f t="shared" si="75"/>
        <v>0.36</v>
      </c>
      <c r="G82" s="22">
        <f t="shared" si="75"/>
        <v>0.68</v>
      </c>
      <c r="H82" s="22">
        <f t="shared" si="75"/>
        <v>0.69</v>
      </c>
      <c r="I82" s="15">
        <f t="shared" si="75"/>
        <v>0.24</v>
      </c>
      <c r="J82" s="29">
        <f t="shared" si="75"/>
        <v>0.23</v>
      </c>
      <c r="L82" s="197">
        <v>0.3</v>
      </c>
      <c r="M82" s="197">
        <v>0.46</v>
      </c>
      <c r="N82" s="197">
        <v>0.36</v>
      </c>
      <c r="O82" s="197">
        <v>0.68</v>
      </c>
      <c r="P82" s="197">
        <v>0.69</v>
      </c>
      <c r="Q82" s="197">
        <v>0.24</v>
      </c>
      <c r="R82" s="197">
        <v>0.23</v>
      </c>
    </row>
    <row r="83" spans="1:18" ht="12.75" customHeight="1" x14ac:dyDescent="0.2">
      <c r="A83" s="201"/>
      <c r="B83" s="214" t="s">
        <v>33</v>
      </c>
      <c r="C83" s="214"/>
      <c r="D83" s="12">
        <f t="shared" ref="D83:J83" si="76">L83/1000000</f>
        <v>8971</v>
      </c>
      <c r="E83" s="12">
        <f t="shared" si="76"/>
        <v>5602</v>
      </c>
      <c r="F83" s="19">
        <f t="shared" si="76"/>
        <v>3470</v>
      </c>
      <c r="G83" s="19">
        <f t="shared" si="76"/>
        <v>1007</v>
      </c>
      <c r="H83" s="19">
        <f t="shared" si="76"/>
        <v>1125</v>
      </c>
      <c r="I83" s="12">
        <f t="shared" si="76"/>
        <v>3369</v>
      </c>
      <c r="J83" s="26">
        <f t="shared" si="76"/>
        <v>3103</v>
      </c>
      <c r="L83" s="197">
        <v>8971000000</v>
      </c>
      <c r="M83" s="197">
        <v>5602000000</v>
      </c>
      <c r="N83" s="197">
        <v>3470000000</v>
      </c>
      <c r="O83" s="197">
        <v>1007000000</v>
      </c>
      <c r="P83" s="197">
        <v>1125000000</v>
      </c>
      <c r="Q83" s="197">
        <v>3369000000</v>
      </c>
      <c r="R83" s="197">
        <v>3103000000</v>
      </c>
    </row>
    <row r="84" spans="1:18" ht="12.75" customHeight="1" x14ac:dyDescent="0.2">
      <c r="A84" s="201"/>
      <c r="B84" s="214" t="s">
        <v>122</v>
      </c>
      <c r="C84" s="214"/>
      <c r="D84" s="13">
        <f t="shared" ref="D84:J84" si="77">L84</f>
        <v>0.02</v>
      </c>
      <c r="E84" s="13">
        <f t="shared" si="77"/>
        <v>0.14000000000000001</v>
      </c>
      <c r="F84" s="20">
        <f t="shared" si="77"/>
        <v>0.08</v>
      </c>
      <c r="G84" s="20">
        <f t="shared" si="77"/>
        <v>0.41</v>
      </c>
      <c r="H84" s="20">
        <f t="shared" si="77"/>
        <v>0.15</v>
      </c>
      <c r="I84" s="13">
        <f t="shared" si="77"/>
        <v>-0.13</v>
      </c>
      <c r="J84" s="27">
        <f t="shared" si="77"/>
        <v>-0.14000000000000001</v>
      </c>
      <c r="L84" s="197">
        <v>0.02</v>
      </c>
      <c r="M84" s="197">
        <v>0.14000000000000001</v>
      </c>
      <c r="N84" s="197">
        <v>0.08</v>
      </c>
      <c r="O84" s="197">
        <v>0.41</v>
      </c>
      <c r="P84" s="197">
        <v>0.15</v>
      </c>
      <c r="Q84" s="197">
        <v>-0.13</v>
      </c>
      <c r="R84" s="197">
        <v>-0.14000000000000001</v>
      </c>
    </row>
    <row r="85" spans="1:18" x14ac:dyDescent="0.2">
      <c r="A85" s="201"/>
      <c r="B85" s="196"/>
      <c r="C85" s="196" t="s">
        <v>123</v>
      </c>
      <c r="D85" s="12">
        <f t="shared" ref="D85:J85" si="78">L85/1000000</f>
        <v>4557</v>
      </c>
      <c r="E85" s="12">
        <f t="shared" si="78"/>
        <v>2691</v>
      </c>
      <c r="F85" s="19">
        <f t="shared" si="78"/>
        <v>1501</v>
      </c>
      <c r="G85" s="19">
        <f t="shared" si="78"/>
        <v>480</v>
      </c>
      <c r="H85" s="19">
        <f t="shared" si="78"/>
        <v>710</v>
      </c>
      <c r="I85" s="12">
        <f t="shared" si="78"/>
        <v>1866</v>
      </c>
      <c r="J85" s="26">
        <f t="shared" si="78"/>
        <v>1660</v>
      </c>
      <c r="L85" s="197">
        <v>4557000000</v>
      </c>
      <c r="M85" s="197">
        <v>2691000000</v>
      </c>
      <c r="N85" s="197">
        <v>1501000000</v>
      </c>
      <c r="O85" s="197">
        <v>480000000</v>
      </c>
      <c r="P85" s="197">
        <v>710000000</v>
      </c>
      <c r="Q85" s="197">
        <v>1866000000</v>
      </c>
      <c r="R85" s="197">
        <v>1660000000</v>
      </c>
    </row>
    <row r="86" spans="1:18" x14ac:dyDescent="0.2">
      <c r="A86" s="201"/>
      <c r="B86" s="196"/>
      <c r="C86" s="196" t="s">
        <v>122</v>
      </c>
      <c r="D86" s="13">
        <f t="shared" ref="D86:J86" si="79">L86</f>
        <v>0.05</v>
      </c>
      <c r="E86" s="13">
        <f t="shared" si="79"/>
        <v>0.26</v>
      </c>
      <c r="F86" s="20">
        <f t="shared" si="79"/>
        <v>0.18</v>
      </c>
      <c r="G86" s="20">
        <f t="shared" si="79"/>
        <v>2.02</v>
      </c>
      <c r="H86" s="20">
        <f t="shared" si="79"/>
        <v>0.03</v>
      </c>
      <c r="I86" s="13">
        <f t="shared" si="79"/>
        <v>-0.15</v>
      </c>
      <c r="J86" s="27">
        <f t="shared" si="79"/>
        <v>-0.18</v>
      </c>
      <c r="L86" s="197">
        <v>0.05</v>
      </c>
      <c r="M86" s="197">
        <v>0.26</v>
      </c>
      <c r="N86" s="197">
        <v>0.18</v>
      </c>
      <c r="O86" s="197">
        <v>2.02</v>
      </c>
      <c r="P86" s="197">
        <v>0.03</v>
      </c>
      <c r="Q86" s="197">
        <v>-0.15</v>
      </c>
      <c r="R86" s="197">
        <v>-0.18</v>
      </c>
    </row>
    <row r="87" spans="1:18" x14ac:dyDescent="0.2">
      <c r="A87" s="201"/>
      <c r="B87" s="196"/>
      <c r="C87" s="196" t="s">
        <v>124</v>
      </c>
      <c r="D87" s="12">
        <f t="shared" ref="D87:J87" si="80">L87/1000000</f>
        <v>1326</v>
      </c>
      <c r="E87" s="12">
        <f t="shared" si="80"/>
        <v>1071</v>
      </c>
      <c r="F87" s="19">
        <f t="shared" si="80"/>
        <v>867</v>
      </c>
      <c r="G87" s="19">
        <f t="shared" si="80"/>
        <v>1</v>
      </c>
      <c r="H87" s="19">
        <f t="shared" si="80"/>
        <v>203</v>
      </c>
      <c r="I87" s="12">
        <f t="shared" si="80"/>
        <v>255</v>
      </c>
      <c r="J87" s="26">
        <f t="shared" si="80"/>
        <v>251</v>
      </c>
      <c r="L87" s="197">
        <v>1326000000</v>
      </c>
      <c r="M87" s="197">
        <v>1071000000</v>
      </c>
      <c r="N87" s="197">
        <v>867000000</v>
      </c>
      <c r="O87" s="197">
        <v>1000000</v>
      </c>
      <c r="P87" s="197">
        <v>203000000</v>
      </c>
      <c r="Q87" s="197">
        <v>255000000</v>
      </c>
      <c r="R87" s="197">
        <v>251000000</v>
      </c>
    </row>
    <row r="88" spans="1:18" x14ac:dyDescent="0.2">
      <c r="A88" s="201"/>
      <c r="B88" s="196"/>
      <c r="C88" s="196" t="s">
        <v>122</v>
      </c>
      <c r="D88" s="13">
        <f t="shared" ref="D88:J88" si="81">L88</f>
        <v>0.12</v>
      </c>
      <c r="E88" s="13">
        <f t="shared" si="81"/>
        <v>0.25</v>
      </c>
      <c r="F88" s="20">
        <f t="shared" si="81"/>
        <v>0.09</v>
      </c>
      <c r="G88" s="20">
        <f t="shared" si="81"/>
        <v>0</v>
      </c>
      <c r="H88" s="20">
        <f t="shared" si="81"/>
        <v>1.9</v>
      </c>
      <c r="I88" s="13">
        <f t="shared" si="81"/>
        <v>-0.21</v>
      </c>
      <c r="J88" s="27">
        <f t="shared" si="81"/>
        <v>-0.21</v>
      </c>
      <c r="L88" s="197">
        <v>0.12</v>
      </c>
      <c r="M88" s="197">
        <v>0.25</v>
      </c>
      <c r="N88" s="197">
        <v>0.09</v>
      </c>
      <c r="O88" s="197">
        <v>0</v>
      </c>
      <c r="P88" s="197">
        <v>1.9</v>
      </c>
      <c r="Q88" s="197">
        <v>-0.21</v>
      </c>
      <c r="R88" s="197">
        <v>-0.21</v>
      </c>
    </row>
    <row r="89" spans="1:18" ht="12.75" customHeight="1" x14ac:dyDescent="0.2">
      <c r="A89" s="201"/>
      <c r="B89" s="196"/>
      <c r="C89" s="196" t="s">
        <v>125</v>
      </c>
      <c r="D89" s="12">
        <f t="shared" ref="D89:J89" si="82">L89/1000000</f>
        <v>3088</v>
      </c>
      <c r="E89" s="12">
        <f t="shared" si="82"/>
        <v>1840</v>
      </c>
      <c r="F89" s="19">
        <f t="shared" si="82"/>
        <v>1102</v>
      </c>
      <c r="G89" s="19">
        <f t="shared" si="82"/>
        <v>526</v>
      </c>
      <c r="H89" s="19">
        <f t="shared" si="82"/>
        <v>212</v>
      </c>
      <c r="I89" s="12">
        <f t="shared" si="82"/>
        <v>1248</v>
      </c>
      <c r="J89" s="26">
        <f t="shared" si="82"/>
        <v>1192</v>
      </c>
      <c r="L89" s="197">
        <v>3088000000</v>
      </c>
      <c r="M89" s="197">
        <v>1840000000</v>
      </c>
      <c r="N89" s="197">
        <v>1102000000</v>
      </c>
      <c r="O89" s="197">
        <v>526000000</v>
      </c>
      <c r="P89" s="197">
        <v>212000000</v>
      </c>
      <c r="Q89" s="197">
        <v>1248000000</v>
      </c>
      <c r="R89" s="197">
        <v>1192000000</v>
      </c>
    </row>
    <row r="90" spans="1:18" ht="12.75" customHeight="1" x14ac:dyDescent="0.2">
      <c r="A90" s="201"/>
      <c r="B90" s="196"/>
      <c r="C90" s="196" t="s">
        <v>122</v>
      </c>
      <c r="D90" s="13">
        <f t="shared" ref="D90:J90" si="83">L90</f>
        <v>-0.06</v>
      </c>
      <c r="E90" s="13">
        <f t="shared" si="83"/>
        <v>-0.04</v>
      </c>
      <c r="F90" s="20">
        <f t="shared" si="83"/>
        <v>-0.04</v>
      </c>
      <c r="G90" s="20">
        <f t="shared" si="83"/>
        <v>-0.05</v>
      </c>
      <c r="H90" s="20">
        <f t="shared" si="83"/>
        <v>-0.04</v>
      </c>
      <c r="I90" s="13">
        <f t="shared" si="83"/>
        <v>-0.09</v>
      </c>
      <c r="J90" s="27">
        <f t="shared" si="83"/>
        <v>-0.08</v>
      </c>
      <c r="L90" s="197">
        <v>-0.06</v>
      </c>
      <c r="M90" s="197">
        <v>-0.04</v>
      </c>
      <c r="N90" s="197">
        <v>-0.04</v>
      </c>
      <c r="O90" s="197">
        <v>-0.05</v>
      </c>
      <c r="P90" s="197">
        <v>-0.04</v>
      </c>
      <c r="Q90" s="197">
        <v>-0.09</v>
      </c>
      <c r="R90" s="197">
        <v>-0.08</v>
      </c>
    </row>
    <row r="91" spans="1:18" x14ac:dyDescent="0.2">
      <c r="A91" s="201"/>
      <c r="B91" s="214" t="s">
        <v>34</v>
      </c>
      <c r="C91" s="214"/>
      <c r="D91" s="12">
        <f t="shared" ref="D91:J91" si="84">L91/1000000</f>
        <v>5668</v>
      </c>
      <c r="E91" s="12">
        <f t="shared" si="84"/>
        <v>5393</v>
      </c>
      <c r="F91" s="19">
        <f t="shared" si="84"/>
        <v>1508</v>
      </c>
      <c r="G91" s="19">
        <f t="shared" si="84"/>
        <v>2668</v>
      </c>
      <c r="H91" s="19">
        <f t="shared" si="84"/>
        <v>1217</v>
      </c>
      <c r="I91" s="12">
        <f t="shared" si="84"/>
        <v>275</v>
      </c>
      <c r="J91" s="26">
        <f t="shared" si="84"/>
        <v>263</v>
      </c>
      <c r="L91" s="197">
        <v>5668000000</v>
      </c>
      <c r="M91" s="197">
        <v>5393000000</v>
      </c>
      <c r="N91" s="197">
        <v>1508000000</v>
      </c>
      <c r="O91" s="197">
        <v>2668000000</v>
      </c>
      <c r="P91" s="197">
        <v>1217000000</v>
      </c>
      <c r="Q91" s="197">
        <v>275000000</v>
      </c>
      <c r="R91" s="197">
        <v>263000000</v>
      </c>
    </row>
    <row r="92" spans="1:18" x14ac:dyDescent="0.2">
      <c r="A92" s="201"/>
      <c r="B92" s="214" t="s">
        <v>122</v>
      </c>
      <c r="C92" s="214"/>
      <c r="D92" s="13">
        <f t="shared" ref="D92:J92" si="85">L92</f>
        <v>0.05</v>
      </c>
      <c r="E92" s="13">
        <f t="shared" si="85"/>
        <v>0.06</v>
      </c>
      <c r="F92" s="20">
        <f t="shared" si="85"/>
        <v>0.01</v>
      </c>
      <c r="G92" s="20">
        <f t="shared" si="85"/>
        <v>0.1</v>
      </c>
      <c r="H92" s="20">
        <f t="shared" si="85"/>
        <v>0.04</v>
      </c>
      <c r="I92" s="13">
        <f t="shared" si="85"/>
        <v>0.02</v>
      </c>
      <c r="J92" s="27">
        <f t="shared" si="85"/>
        <v>0.03</v>
      </c>
      <c r="L92" s="197">
        <v>0.05</v>
      </c>
      <c r="M92" s="197">
        <v>0.06</v>
      </c>
      <c r="N92" s="197">
        <v>0.01</v>
      </c>
      <c r="O92" s="197">
        <v>0.1</v>
      </c>
      <c r="P92" s="197">
        <v>0.04</v>
      </c>
      <c r="Q92" s="197">
        <v>0.02</v>
      </c>
      <c r="R92" s="197">
        <v>0.03</v>
      </c>
    </row>
    <row r="93" spans="1:18" x14ac:dyDescent="0.2">
      <c r="A93" s="201"/>
      <c r="B93" s="196"/>
      <c r="C93" s="196" t="s">
        <v>126</v>
      </c>
      <c r="D93" s="12">
        <f t="shared" ref="D93:J93" si="86">L93/1000000</f>
        <v>841</v>
      </c>
      <c r="E93" s="12">
        <f t="shared" si="86"/>
        <v>841</v>
      </c>
      <c r="F93" s="19">
        <f t="shared" si="86"/>
        <v>209</v>
      </c>
      <c r="G93" s="19">
        <f t="shared" si="86"/>
        <v>115</v>
      </c>
      <c r="H93" s="19">
        <f t="shared" si="86"/>
        <v>517</v>
      </c>
      <c r="I93" s="12">
        <f t="shared" si="86"/>
        <v>0</v>
      </c>
      <c r="J93" s="26">
        <f t="shared" si="86"/>
        <v>0</v>
      </c>
      <c r="L93" s="197">
        <v>841000000</v>
      </c>
      <c r="M93" s="197">
        <v>841000000</v>
      </c>
      <c r="N93" s="197">
        <v>209000000</v>
      </c>
      <c r="O93" s="197">
        <v>115000000</v>
      </c>
      <c r="P93" s="197">
        <v>517000000</v>
      </c>
      <c r="Q93" s="197">
        <v>0</v>
      </c>
      <c r="R93" s="197">
        <v>0</v>
      </c>
    </row>
    <row r="94" spans="1:18" x14ac:dyDescent="0.2">
      <c r="A94" s="201"/>
      <c r="B94" s="196"/>
      <c r="C94" s="196" t="s">
        <v>122</v>
      </c>
      <c r="D94" s="13">
        <f t="shared" ref="D94:J94" si="87">L94</f>
        <v>0.34</v>
      </c>
      <c r="E94" s="13">
        <f t="shared" si="87"/>
        <v>0.34</v>
      </c>
      <c r="F94" s="20">
        <f t="shared" si="87"/>
        <v>0.36</v>
      </c>
      <c r="G94" s="20">
        <f t="shared" si="87"/>
        <v>0</v>
      </c>
      <c r="H94" s="20">
        <f t="shared" si="87"/>
        <v>0.13</v>
      </c>
      <c r="I94" s="13">
        <f t="shared" si="87"/>
        <v>0</v>
      </c>
      <c r="J94" s="27">
        <f t="shared" si="87"/>
        <v>0</v>
      </c>
      <c r="L94" s="197">
        <v>0.34</v>
      </c>
      <c r="M94" s="197">
        <v>0.34</v>
      </c>
      <c r="N94" s="197">
        <v>0.36</v>
      </c>
      <c r="O94" s="197">
        <v>0</v>
      </c>
      <c r="P94" s="197">
        <v>0.13</v>
      </c>
      <c r="Q94" s="197">
        <v>0</v>
      </c>
      <c r="R94" s="197">
        <v>0</v>
      </c>
    </row>
    <row r="95" spans="1:18" ht="12.75" customHeight="1" x14ac:dyDescent="0.2">
      <c r="A95" s="201"/>
      <c r="B95" s="196"/>
      <c r="C95" s="196" t="s">
        <v>127</v>
      </c>
      <c r="D95" s="12">
        <f t="shared" ref="D95:J95" si="88">L95/1000000</f>
        <v>4827</v>
      </c>
      <c r="E95" s="12">
        <f t="shared" si="88"/>
        <v>4552</v>
      </c>
      <c r="F95" s="19">
        <f t="shared" si="88"/>
        <v>1299</v>
      </c>
      <c r="G95" s="19">
        <f t="shared" si="88"/>
        <v>2553</v>
      </c>
      <c r="H95" s="19">
        <f t="shared" si="88"/>
        <v>700</v>
      </c>
      <c r="I95" s="12">
        <f t="shared" si="88"/>
        <v>275</v>
      </c>
      <c r="J95" s="26">
        <f t="shared" si="88"/>
        <v>263</v>
      </c>
      <c r="L95" s="197">
        <v>4827000000</v>
      </c>
      <c r="M95" s="197">
        <v>4552000000</v>
      </c>
      <c r="N95" s="197">
        <v>1299000000</v>
      </c>
      <c r="O95" s="197">
        <v>2553000000</v>
      </c>
      <c r="P95" s="197">
        <v>700000000</v>
      </c>
      <c r="Q95" s="197">
        <v>275000000</v>
      </c>
      <c r="R95" s="197">
        <v>263000000</v>
      </c>
    </row>
    <row r="96" spans="1:18" ht="12.75" customHeight="1" x14ac:dyDescent="0.2">
      <c r="A96" s="201"/>
      <c r="B96" s="196"/>
      <c r="C96" s="196" t="s">
        <v>122</v>
      </c>
      <c r="D96" s="13">
        <f t="shared" ref="D96:J96" si="89">L96</f>
        <v>0.02</v>
      </c>
      <c r="E96" s="13">
        <f t="shared" si="89"/>
        <v>0.01</v>
      </c>
      <c r="F96" s="20">
        <f t="shared" si="89"/>
        <v>-0.04</v>
      </c>
      <c r="G96" s="20">
        <f t="shared" si="89"/>
        <v>0.05</v>
      </c>
      <c r="H96" s="20">
        <f t="shared" si="89"/>
        <v>-0.02</v>
      </c>
      <c r="I96" s="13">
        <f t="shared" si="89"/>
        <v>0.02</v>
      </c>
      <c r="J96" s="27">
        <f t="shared" si="89"/>
        <v>0.03</v>
      </c>
      <c r="L96" s="197">
        <v>0.02</v>
      </c>
      <c r="M96" s="197">
        <v>0.01</v>
      </c>
      <c r="N96" s="197">
        <v>-0.04</v>
      </c>
      <c r="O96" s="197">
        <v>0.05</v>
      </c>
      <c r="P96" s="197">
        <v>-0.02</v>
      </c>
      <c r="Q96" s="197">
        <v>0.02</v>
      </c>
      <c r="R96" s="197">
        <v>0.03</v>
      </c>
    </row>
    <row r="97" spans="1:18" ht="12.75" customHeight="1" x14ac:dyDescent="0.2">
      <c r="A97" s="201"/>
      <c r="B97" s="214" t="s">
        <v>35</v>
      </c>
      <c r="C97" s="214"/>
      <c r="D97" s="12">
        <f t="shared" ref="D97:J97" si="90">L97/1000000</f>
        <v>8808</v>
      </c>
      <c r="E97" s="12">
        <f t="shared" si="90"/>
        <v>5508</v>
      </c>
      <c r="F97" s="19">
        <f t="shared" si="90"/>
        <v>3274</v>
      </c>
      <c r="G97" s="19">
        <f t="shared" si="90"/>
        <v>1164</v>
      </c>
      <c r="H97" s="19">
        <f t="shared" si="90"/>
        <v>1070</v>
      </c>
      <c r="I97" s="12">
        <f t="shared" si="90"/>
        <v>3300</v>
      </c>
      <c r="J97" s="26">
        <f t="shared" si="90"/>
        <v>3092</v>
      </c>
      <c r="L97" s="197">
        <v>8808000000</v>
      </c>
      <c r="M97" s="197">
        <v>5508000000</v>
      </c>
      <c r="N97" s="197">
        <v>3274000000</v>
      </c>
      <c r="O97" s="197">
        <v>1164000000</v>
      </c>
      <c r="P97" s="197">
        <v>1070000000</v>
      </c>
      <c r="Q97" s="197">
        <v>3300000000</v>
      </c>
      <c r="R97" s="197">
        <v>3092000000</v>
      </c>
    </row>
    <row r="98" spans="1:18" ht="12.75" customHeight="1" x14ac:dyDescent="0.2">
      <c r="A98" s="201"/>
      <c r="B98" s="214" t="s">
        <v>122</v>
      </c>
      <c r="C98" s="214"/>
      <c r="D98" s="13">
        <f t="shared" ref="D98:J98" si="91">L98</f>
        <v>-0.01</v>
      </c>
      <c r="E98" s="13">
        <f t="shared" si="91"/>
        <v>0.04</v>
      </c>
      <c r="F98" s="20">
        <f t="shared" si="91"/>
        <v>0.01</v>
      </c>
      <c r="G98" s="20">
        <f t="shared" si="91"/>
        <v>0.12</v>
      </c>
      <c r="H98" s="20">
        <f t="shared" si="91"/>
        <v>7.0000000000000007E-2</v>
      </c>
      <c r="I98" s="13">
        <f t="shared" si="91"/>
        <v>-0.08</v>
      </c>
      <c r="J98" s="27">
        <f t="shared" si="91"/>
        <v>-0.09</v>
      </c>
      <c r="L98" s="197">
        <v>-0.01</v>
      </c>
      <c r="M98" s="197">
        <v>0.04</v>
      </c>
      <c r="N98" s="197">
        <v>0.01</v>
      </c>
      <c r="O98" s="197">
        <v>0.12</v>
      </c>
      <c r="P98" s="197">
        <v>7.0000000000000007E-2</v>
      </c>
      <c r="Q98" s="197">
        <v>-0.08</v>
      </c>
      <c r="R98" s="197">
        <v>-0.09</v>
      </c>
    </row>
    <row r="99" spans="1:18" ht="12.75" customHeight="1" x14ac:dyDescent="0.2">
      <c r="A99" s="201"/>
      <c r="B99" s="196"/>
      <c r="C99" s="196" t="s">
        <v>128</v>
      </c>
      <c r="D99" s="12">
        <f t="shared" ref="D99:J99" si="92">L99/1000000</f>
        <v>837</v>
      </c>
      <c r="E99" s="12">
        <f t="shared" si="92"/>
        <v>531</v>
      </c>
      <c r="F99" s="19">
        <f t="shared" si="92"/>
        <v>466</v>
      </c>
      <c r="G99" s="19">
        <f t="shared" si="92"/>
        <v>0</v>
      </c>
      <c r="H99" s="19">
        <f t="shared" si="92"/>
        <v>65</v>
      </c>
      <c r="I99" s="12">
        <f t="shared" si="92"/>
        <v>306</v>
      </c>
      <c r="J99" s="26">
        <f t="shared" si="92"/>
        <v>288</v>
      </c>
      <c r="L99" s="197">
        <v>837000000</v>
      </c>
      <c r="M99" s="197">
        <v>531000000</v>
      </c>
      <c r="N99" s="197">
        <v>466000000</v>
      </c>
      <c r="O99" s="197">
        <v>0</v>
      </c>
      <c r="P99" s="197">
        <v>65000000</v>
      </c>
      <c r="Q99" s="197">
        <v>306000000</v>
      </c>
      <c r="R99" s="197">
        <v>288000000</v>
      </c>
    </row>
    <row r="100" spans="1:18" ht="12.75" customHeight="1" x14ac:dyDescent="0.2">
      <c r="A100" s="201"/>
      <c r="B100" s="196"/>
      <c r="C100" s="196" t="s">
        <v>122</v>
      </c>
      <c r="D100" s="13">
        <f t="shared" ref="D100:J100" si="93">L100</f>
        <v>0.3</v>
      </c>
      <c r="E100" s="13">
        <f t="shared" si="93"/>
        <v>0.39</v>
      </c>
      <c r="F100" s="20">
        <f t="shared" si="93"/>
        <v>0.31</v>
      </c>
      <c r="G100" s="20">
        <f t="shared" si="93"/>
        <v>0</v>
      </c>
      <c r="H100" s="20">
        <f t="shared" si="93"/>
        <v>1.41</v>
      </c>
      <c r="I100" s="13">
        <f t="shared" si="93"/>
        <v>0.17</v>
      </c>
      <c r="J100" s="27">
        <f t="shared" si="93"/>
        <v>0.18</v>
      </c>
      <c r="L100" s="197">
        <v>0.3</v>
      </c>
      <c r="M100" s="197">
        <v>0.39</v>
      </c>
      <c r="N100" s="197">
        <v>0.31</v>
      </c>
      <c r="O100" s="197">
        <v>0</v>
      </c>
      <c r="P100" s="197">
        <v>1.41</v>
      </c>
      <c r="Q100" s="197">
        <v>0.17</v>
      </c>
      <c r="R100" s="197">
        <v>0.18</v>
      </c>
    </row>
    <row r="101" spans="1:18" ht="12.75" customHeight="1" x14ac:dyDescent="0.2">
      <c r="A101" s="201"/>
      <c r="B101" s="196"/>
      <c r="C101" s="196" t="s">
        <v>129</v>
      </c>
      <c r="D101" s="12">
        <f t="shared" ref="D101:J101" si="94">L101/1000000</f>
        <v>7971</v>
      </c>
      <c r="E101" s="12">
        <f t="shared" si="94"/>
        <v>4977</v>
      </c>
      <c r="F101" s="19">
        <f t="shared" si="94"/>
        <v>2808</v>
      </c>
      <c r="G101" s="19">
        <f t="shared" si="94"/>
        <v>1164</v>
      </c>
      <c r="H101" s="19">
        <f t="shared" si="94"/>
        <v>1005</v>
      </c>
      <c r="I101" s="12">
        <f t="shared" si="94"/>
        <v>2994</v>
      </c>
      <c r="J101" s="26">
        <f t="shared" si="94"/>
        <v>2804</v>
      </c>
      <c r="L101" s="197">
        <v>7971000000</v>
      </c>
      <c r="M101" s="197">
        <v>4977000000</v>
      </c>
      <c r="N101" s="197">
        <v>2808000000</v>
      </c>
      <c r="O101" s="197">
        <v>1164000000</v>
      </c>
      <c r="P101" s="197">
        <v>1005000000</v>
      </c>
      <c r="Q101" s="197">
        <v>2994000000</v>
      </c>
      <c r="R101" s="197">
        <v>2804000000</v>
      </c>
    </row>
    <row r="102" spans="1:18" ht="12.75" customHeight="1" x14ac:dyDescent="0.2">
      <c r="A102" s="201"/>
      <c r="B102" s="196"/>
      <c r="C102" s="196" t="s">
        <v>122</v>
      </c>
      <c r="D102" s="13">
        <f t="shared" ref="D102:J102" si="95">L102</f>
        <v>-0.04</v>
      </c>
      <c r="E102" s="13">
        <f t="shared" si="95"/>
        <v>0.01</v>
      </c>
      <c r="F102" s="20">
        <f t="shared" si="95"/>
        <v>-0.03</v>
      </c>
      <c r="G102" s="20">
        <f t="shared" si="95"/>
        <v>0.12</v>
      </c>
      <c r="H102" s="20">
        <f t="shared" si="95"/>
        <v>0.03</v>
      </c>
      <c r="I102" s="13">
        <f t="shared" si="95"/>
        <v>-0.1</v>
      </c>
      <c r="J102" s="27">
        <f t="shared" si="95"/>
        <v>-0.11</v>
      </c>
      <c r="L102" s="197">
        <v>-0.04</v>
      </c>
      <c r="M102" s="197">
        <v>0.01</v>
      </c>
      <c r="N102" s="197">
        <v>-0.03</v>
      </c>
      <c r="O102" s="197">
        <v>0.12</v>
      </c>
      <c r="P102" s="197">
        <v>0.03</v>
      </c>
      <c r="Q102" s="197">
        <v>-0.1</v>
      </c>
      <c r="R102" s="197">
        <v>-0.11</v>
      </c>
    </row>
    <row r="103" spans="1:18" ht="12.75" customHeight="1" x14ac:dyDescent="0.2">
      <c r="A103" s="201"/>
      <c r="B103" s="214" t="s">
        <v>130</v>
      </c>
      <c r="C103" s="214"/>
      <c r="D103" s="12">
        <f t="shared" ref="D103:J103" si="96">L103/1000000</f>
        <v>4576</v>
      </c>
      <c r="E103" s="12">
        <f t="shared" si="96"/>
        <v>3837</v>
      </c>
      <c r="F103" s="19">
        <f t="shared" si="96"/>
        <v>1110</v>
      </c>
      <c r="G103" s="19">
        <f t="shared" si="96"/>
        <v>1360</v>
      </c>
      <c r="H103" s="19">
        <f t="shared" si="96"/>
        <v>1367</v>
      </c>
      <c r="I103" s="12">
        <f t="shared" si="96"/>
        <v>739</v>
      </c>
      <c r="J103" s="26">
        <f t="shared" si="96"/>
        <v>696</v>
      </c>
      <c r="L103" s="197">
        <v>4576000000</v>
      </c>
      <c r="M103" s="197">
        <v>3837000000</v>
      </c>
      <c r="N103" s="197">
        <v>1110000000</v>
      </c>
      <c r="O103" s="197">
        <v>1360000000</v>
      </c>
      <c r="P103" s="197">
        <v>1367000000</v>
      </c>
      <c r="Q103" s="197">
        <v>739000000</v>
      </c>
      <c r="R103" s="197">
        <v>696000000</v>
      </c>
    </row>
    <row r="104" spans="1:18" ht="12.75" customHeight="1" x14ac:dyDescent="0.2">
      <c r="A104" s="201"/>
      <c r="B104" s="214" t="s">
        <v>122</v>
      </c>
      <c r="C104" s="214"/>
      <c r="D104" s="13">
        <f t="shared" ref="D104:J104" si="97">L104</f>
        <v>-0.03</v>
      </c>
      <c r="E104" s="13">
        <f t="shared" si="97"/>
        <v>-0.01</v>
      </c>
      <c r="F104" s="20">
        <f t="shared" si="97"/>
        <v>-0.09</v>
      </c>
      <c r="G104" s="20">
        <f t="shared" si="97"/>
        <v>-7.0000000000000007E-2</v>
      </c>
      <c r="H104" s="20">
        <f t="shared" si="97"/>
        <v>0.13</v>
      </c>
      <c r="I104" s="13">
        <f t="shared" si="97"/>
        <v>-0.11</v>
      </c>
      <c r="J104" s="27">
        <f t="shared" si="97"/>
        <v>-0.1</v>
      </c>
      <c r="L104" s="197">
        <v>-0.03</v>
      </c>
      <c r="M104" s="197">
        <v>-0.01</v>
      </c>
      <c r="N104" s="197">
        <v>-0.09</v>
      </c>
      <c r="O104" s="197">
        <v>-7.0000000000000007E-2</v>
      </c>
      <c r="P104" s="197">
        <v>0.13</v>
      </c>
      <c r="Q104" s="197">
        <v>-0.11</v>
      </c>
      <c r="R104" s="197">
        <v>-0.1</v>
      </c>
    </row>
    <row r="105" spans="1:18" ht="12.75" customHeight="1" x14ac:dyDescent="0.2">
      <c r="A105" s="201"/>
      <c r="B105" s="221" t="s">
        <v>36</v>
      </c>
      <c r="C105" s="221"/>
      <c r="D105" s="14">
        <f t="shared" ref="D105:J105" si="98">L105/1000000</f>
        <v>28023</v>
      </c>
      <c r="E105" s="14">
        <f t="shared" si="98"/>
        <v>20340</v>
      </c>
      <c r="F105" s="21">
        <f t="shared" si="98"/>
        <v>9362</v>
      </c>
      <c r="G105" s="21">
        <f t="shared" si="98"/>
        <v>6199</v>
      </c>
      <c r="H105" s="21">
        <f t="shared" si="98"/>
        <v>4779</v>
      </c>
      <c r="I105" s="14">
        <f t="shared" si="98"/>
        <v>7683</v>
      </c>
      <c r="J105" s="28">
        <f t="shared" si="98"/>
        <v>7154</v>
      </c>
      <c r="L105" s="197">
        <v>28023000000</v>
      </c>
      <c r="M105" s="197">
        <v>20340000000</v>
      </c>
      <c r="N105" s="197">
        <v>9362000000</v>
      </c>
      <c r="O105" s="197">
        <v>6199000000</v>
      </c>
      <c r="P105" s="197">
        <v>4779000000</v>
      </c>
      <c r="Q105" s="197">
        <v>7683000000</v>
      </c>
      <c r="R105" s="197">
        <v>7154000000</v>
      </c>
    </row>
    <row r="106" spans="1:18" ht="12.75" customHeight="1" x14ac:dyDescent="0.2">
      <c r="A106" s="201"/>
      <c r="B106" s="221" t="s">
        <v>122</v>
      </c>
      <c r="C106" s="221"/>
      <c r="D106" s="15">
        <f t="shared" ref="D106:J106" si="99">L106</f>
        <v>0.01</v>
      </c>
      <c r="E106" s="15">
        <f t="shared" si="99"/>
        <v>0.06</v>
      </c>
      <c r="F106" s="22">
        <f t="shared" si="99"/>
        <v>0.02</v>
      </c>
      <c r="G106" s="22">
        <f t="shared" si="99"/>
        <v>0.1</v>
      </c>
      <c r="H106" s="22">
        <f t="shared" si="99"/>
        <v>0.1</v>
      </c>
      <c r="I106" s="15">
        <f t="shared" si="99"/>
        <v>-0.11</v>
      </c>
      <c r="J106" s="29">
        <f t="shared" si="99"/>
        <v>-0.11</v>
      </c>
      <c r="L106" s="197">
        <v>0.01</v>
      </c>
      <c r="M106" s="197">
        <v>0.06</v>
      </c>
      <c r="N106" s="197">
        <v>0.02</v>
      </c>
      <c r="O106" s="197">
        <v>0.1</v>
      </c>
      <c r="P106" s="197">
        <v>0.1</v>
      </c>
      <c r="Q106" s="197">
        <v>-0.11</v>
      </c>
      <c r="R106" s="197">
        <v>-0.11</v>
      </c>
    </row>
    <row r="107" spans="1:18" ht="12.75" customHeight="1" x14ac:dyDescent="0.2">
      <c r="A107" s="201"/>
      <c r="B107" s="214" t="s">
        <v>142</v>
      </c>
      <c r="C107" s="214"/>
      <c r="D107" s="12">
        <f t="shared" ref="D107:J107" si="100">L107/1000000</f>
        <v>1919</v>
      </c>
      <c r="E107" s="12">
        <f t="shared" si="100"/>
        <v>1427</v>
      </c>
      <c r="F107" s="19">
        <f t="shared" si="100"/>
        <v>353</v>
      </c>
      <c r="G107" s="19">
        <f t="shared" si="100"/>
        <v>834</v>
      </c>
      <c r="H107" s="19">
        <f t="shared" si="100"/>
        <v>240</v>
      </c>
      <c r="I107" s="12">
        <f t="shared" si="100"/>
        <v>492</v>
      </c>
      <c r="J107" s="26">
        <f t="shared" si="100"/>
        <v>422</v>
      </c>
      <c r="L107" s="197">
        <v>1919000000</v>
      </c>
      <c r="M107" s="197">
        <v>1427000000</v>
      </c>
      <c r="N107" s="197">
        <v>353000000</v>
      </c>
      <c r="O107" s="197">
        <v>834000000</v>
      </c>
      <c r="P107" s="197">
        <v>240000000</v>
      </c>
      <c r="Q107" s="197">
        <v>492000000</v>
      </c>
      <c r="R107" s="197">
        <v>422000000</v>
      </c>
    </row>
    <row r="108" spans="1:18" ht="12.75" customHeight="1" x14ac:dyDescent="0.2">
      <c r="A108" s="201"/>
      <c r="B108" s="214" t="s">
        <v>122</v>
      </c>
      <c r="C108" s="214"/>
      <c r="D108" s="13">
        <f t="shared" ref="D108:J108" si="101">L108</f>
        <v>-0.05</v>
      </c>
      <c r="E108" s="13">
        <f t="shared" si="101"/>
        <v>-0.03</v>
      </c>
      <c r="F108" s="20">
        <f t="shared" si="101"/>
        <v>0</v>
      </c>
      <c r="G108" s="20">
        <f t="shared" si="101"/>
        <v>0.04</v>
      </c>
      <c r="H108" s="20">
        <f t="shared" si="101"/>
        <v>-0.23</v>
      </c>
      <c r="I108" s="13">
        <f t="shared" si="101"/>
        <v>-0.08</v>
      </c>
      <c r="J108" s="27">
        <f t="shared" si="101"/>
        <v>-0.09</v>
      </c>
      <c r="L108" s="197">
        <v>-0.05</v>
      </c>
      <c r="M108" s="197">
        <v>-0.03</v>
      </c>
      <c r="N108" s="197">
        <v>0</v>
      </c>
      <c r="O108" s="197">
        <v>0.04</v>
      </c>
      <c r="P108" s="197">
        <v>-0.23</v>
      </c>
      <c r="Q108" s="197">
        <v>-0.08</v>
      </c>
      <c r="R108" s="197">
        <v>-0.09</v>
      </c>
    </row>
    <row r="109" spans="1:18" s="4" customFormat="1" ht="12.75" customHeight="1" x14ac:dyDescent="0.2">
      <c r="A109" s="201"/>
      <c r="B109" s="221" t="s">
        <v>138</v>
      </c>
      <c r="C109" s="221"/>
      <c r="D109" s="14">
        <f t="shared" ref="D109:J109" si="102">L109/1000000</f>
        <v>53319</v>
      </c>
      <c r="E109" s="14">
        <f t="shared" si="102"/>
        <v>29294</v>
      </c>
      <c r="F109" s="21">
        <f t="shared" si="102"/>
        <v>14676</v>
      </c>
      <c r="G109" s="21">
        <f t="shared" si="102"/>
        <v>7866</v>
      </c>
      <c r="H109" s="21">
        <f t="shared" si="102"/>
        <v>6752</v>
      </c>
      <c r="I109" s="14">
        <f t="shared" si="102"/>
        <v>24025</v>
      </c>
      <c r="J109" s="28">
        <f t="shared" si="102"/>
        <v>22534</v>
      </c>
      <c r="L109" s="197">
        <v>53319000000</v>
      </c>
      <c r="M109" s="197">
        <v>29294000000</v>
      </c>
      <c r="N109" s="197">
        <v>14676000000</v>
      </c>
      <c r="O109" s="197">
        <v>7866000000</v>
      </c>
      <c r="P109" s="197">
        <v>6752000000</v>
      </c>
      <c r="Q109" s="197">
        <v>24025000000</v>
      </c>
      <c r="R109" s="197">
        <v>22534000000</v>
      </c>
    </row>
    <row r="110" spans="1:18" s="4" customFormat="1" ht="12.75" customHeight="1" x14ac:dyDescent="0.2">
      <c r="A110" s="201"/>
      <c r="B110" s="221" t="s">
        <v>122</v>
      </c>
      <c r="C110" s="221"/>
      <c r="D110" s="15">
        <f t="shared" ref="D110:J110" si="103">L110</f>
        <v>0.11</v>
      </c>
      <c r="E110" s="15">
        <f t="shared" si="103"/>
        <v>0.13</v>
      </c>
      <c r="F110" s="22">
        <f t="shared" si="103"/>
        <v>0.11</v>
      </c>
      <c r="G110" s="22">
        <f t="shared" si="103"/>
        <v>0.13</v>
      </c>
      <c r="H110" s="22">
        <f t="shared" si="103"/>
        <v>0.19</v>
      </c>
      <c r="I110" s="15">
        <f t="shared" si="103"/>
        <v>0.09</v>
      </c>
      <c r="J110" s="29">
        <f t="shared" si="103"/>
        <v>0.09</v>
      </c>
      <c r="L110" s="197">
        <v>0.11</v>
      </c>
      <c r="M110" s="197">
        <v>0.13</v>
      </c>
      <c r="N110" s="197">
        <v>0.11</v>
      </c>
      <c r="O110" s="197">
        <v>0.13</v>
      </c>
      <c r="P110" s="197">
        <v>0.19</v>
      </c>
      <c r="Q110" s="197">
        <v>0.09</v>
      </c>
      <c r="R110" s="197">
        <v>0.09</v>
      </c>
    </row>
    <row r="111" spans="1:18" ht="27" customHeight="1" x14ac:dyDescent="0.2">
      <c r="A111" s="201"/>
      <c r="B111" s="214" t="s">
        <v>202</v>
      </c>
      <c r="C111" s="214"/>
      <c r="D111" s="12">
        <f t="shared" ref="D111:J111" si="104">L111/1000000</f>
        <v>3543</v>
      </c>
      <c r="E111" s="12">
        <f t="shared" si="104"/>
        <v>1497</v>
      </c>
      <c r="F111" s="19">
        <f t="shared" si="104"/>
        <v>839</v>
      </c>
      <c r="G111" s="19">
        <f t="shared" si="104"/>
        <v>16</v>
      </c>
      <c r="H111" s="19">
        <f t="shared" si="104"/>
        <v>642</v>
      </c>
      <c r="I111" s="12">
        <f t="shared" si="104"/>
        <v>2046</v>
      </c>
      <c r="J111" s="26">
        <f t="shared" si="104"/>
        <v>1874</v>
      </c>
      <c r="L111" s="197">
        <v>3543000000</v>
      </c>
      <c r="M111" s="197">
        <v>1497000000</v>
      </c>
      <c r="N111" s="197">
        <v>839000000</v>
      </c>
      <c r="O111" s="197">
        <v>16000000</v>
      </c>
      <c r="P111" s="197">
        <v>642000000</v>
      </c>
      <c r="Q111" s="197">
        <v>2046000000</v>
      </c>
      <c r="R111" s="197">
        <v>1874000000</v>
      </c>
    </row>
    <row r="112" spans="1:18" ht="12.75" customHeight="1" x14ac:dyDescent="0.2">
      <c r="A112" s="201"/>
      <c r="B112" s="214" t="s">
        <v>122</v>
      </c>
      <c r="C112" s="214"/>
      <c r="D112" s="13">
        <f t="shared" ref="D112:J112" si="105">L112</f>
        <v>0.34</v>
      </c>
      <c r="E112" s="13">
        <f t="shared" si="105"/>
        <v>0.44</v>
      </c>
      <c r="F112" s="20">
        <f t="shared" si="105"/>
        <v>0.55000000000000004</v>
      </c>
      <c r="G112" s="20">
        <f t="shared" si="105"/>
        <v>3.25</v>
      </c>
      <c r="H112" s="20">
        <f t="shared" si="105"/>
        <v>0.3</v>
      </c>
      <c r="I112" s="13">
        <f t="shared" si="105"/>
        <v>0.27</v>
      </c>
      <c r="J112" s="27">
        <f t="shared" si="105"/>
        <v>0.27</v>
      </c>
      <c r="L112" s="197">
        <v>0.34</v>
      </c>
      <c r="M112" s="197">
        <v>0.44</v>
      </c>
      <c r="N112" s="197">
        <v>0.55000000000000004</v>
      </c>
      <c r="O112" s="197">
        <v>3.25</v>
      </c>
      <c r="P112" s="197">
        <v>0.3</v>
      </c>
      <c r="Q112" s="197">
        <v>0.27</v>
      </c>
      <c r="R112" s="197">
        <v>0.27</v>
      </c>
    </row>
    <row r="113" spans="1:18" s="4" customFormat="1" ht="25.5" customHeight="1" x14ac:dyDescent="0.2">
      <c r="A113" s="201"/>
      <c r="B113" s="221" t="s">
        <v>139</v>
      </c>
      <c r="C113" s="221"/>
      <c r="D113" s="14">
        <f t="shared" ref="D113:J113" si="106">L113/1000000</f>
        <v>56862</v>
      </c>
      <c r="E113" s="14">
        <f t="shared" si="106"/>
        <v>30791</v>
      </c>
      <c r="F113" s="21">
        <f t="shared" si="106"/>
        <v>15515</v>
      </c>
      <c r="G113" s="21">
        <f t="shared" si="106"/>
        <v>7882</v>
      </c>
      <c r="H113" s="21">
        <f t="shared" si="106"/>
        <v>7394</v>
      </c>
      <c r="I113" s="14">
        <f t="shared" si="106"/>
        <v>26071</v>
      </c>
      <c r="J113" s="28">
        <f t="shared" si="106"/>
        <v>24408</v>
      </c>
      <c r="L113" s="197">
        <v>56862000000</v>
      </c>
      <c r="M113" s="197">
        <v>30791000000</v>
      </c>
      <c r="N113" s="197">
        <v>15515000000</v>
      </c>
      <c r="O113" s="197">
        <v>7882000000</v>
      </c>
      <c r="P113" s="197">
        <v>7394000000</v>
      </c>
      <c r="Q113" s="197">
        <v>26071000000</v>
      </c>
      <c r="R113" s="197">
        <v>24408000000</v>
      </c>
    </row>
    <row r="114" spans="1:18" s="4" customFormat="1" ht="12.75" customHeight="1" x14ac:dyDescent="0.2">
      <c r="A114" s="201"/>
      <c r="B114" s="221" t="s">
        <v>122</v>
      </c>
      <c r="C114" s="221"/>
      <c r="D114" s="15">
        <f t="shared" ref="D114:J114" si="107">L114</f>
        <v>0.13</v>
      </c>
      <c r="E114" s="15">
        <f t="shared" si="107"/>
        <v>0.15</v>
      </c>
      <c r="F114" s="22">
        <f t="shared" si="107"/>
        <v>0.13</v>
      </c>
      <c r="G114" s="22">
        <f t="shared" si="107"/>
        <v>0.13</v>
      </c>
      <c r="H114" s="22">
        <f t="shared" si="107"/>
        <v>0.2</v>
      </c>
      <c r="I114" s="15">
        <f t="shared" si="107"/>
        <v>0.11</v>
      </c>
      <c r="J114" s="29">
        <f t="shared" si="107"/>
        <v>0.1</v>
      </c>
      <c r="L114" s="197">
        <v>0.13</v>
      </c>
      <c r="M114" s="197">
        <v>0.15</v>
      </c>
      <c r="N114" s="197">
        <v>0.13</v>
      </c>
      <c r="O114" s="197">
        <v>0.13</v>
      </c>
      <c r="P114" s="197">
        <v>0.2</v>
      </c>
      <c r="Q114" s="197">
        <v>0.11</v>
      </c>
      <c r="R114" s="197">
        <v>0.1</v>
      </c>
    </row>
    <row r="115" spans="1:18" s="4" customFormat="1" x14ac:dyDescent="0.2">
      <c r="A115" s="201"/>
      <c r="B115" s="196"/>
      <c r="C115" s="196"/>
      <c r="D115" s="16"/>
      <c r="E115" s="16"/>
      <c r="F115" s="23"/>
      <c r="G115" s="23"/>
      <c r="H115" s="23"/>
      <c r="I115" s="16"/>
      <c r="J115" s="30"/>
      <c r="L115" s="197"/>
      <c r="M115" s="197"/>
      <c r="N115" s="197"/>
      <c r="O115" s="197"/>
      <c r="P115" s="197"/>
      <c r="Q115" s="197"/>
      <c r="R115" s="197"/>
    </row>
    <row r="116" spans="1:18" s="4" customFormat="1" ht="12.75" customHeight="1" x14ac:dyDescent="0.2">
      <c r="A116" s="223" t="s">
        <v>140</v>
      </c>
      <c r="B116" s="214"/>
      <c r="C116" s="214"/>
      <c r="D116" s="16"/>
      <c r="E116" s="16"/>
      <c r="F116" s="23"/>
      <c r="G116" s="23"/>
      <c r="H116" s="23"/>
      <c r="I116" s="16"/>
      <c r="J116" s="30"/>
      <c r="L116" s="197"/>
      <c r="M116" s="197"/>
      <c r="N116" s="197"/>
      <c r="O116" s="197"/>
      <c r="P116" s="197"/>
      <c r="Q116" s="197"/>
      <c r="R116" s="197"/>
    </row>
    <row r="117" spans="1:18" ht="12.75" customHeight="1" x14ac:dyDescent="0.2">
      <c r="A117" s="201"/>
      <c r="B117" s="214" t="s">
        <v>200</v>
      </c>
      <c r="C117" s="214"/>
      <c r="D117" s="12">
        <f t="shared" ref="D117:J117" si="108">L117/1000000</f>
        <v>5401</v>
      </c>
      <c r="E117" s="12">
        <f t="shared" si="108"/>
        <v>3172</v>
      </c>
      <c r="F117" s="19">
        <f t="shared" si="108"/>
        <v>1998</v>
      </c>
      <c r="G117" s="19">
        <f t="shared" si="108"/>
        <v>99</v>
      </c>
      <c r="H117" s="19">
        <f t="shared" si="108"/>
        <v>1075</v>
      </c>
      <c r="I117" s="12">
        <f t="shared" si="108"/>
        <v>2229</v>
      </c>
      <c r="J117" s="26">
        <f t="shared" si="108"/>
        <v>2092</v>
      </c>
      <c r="L117" s="197">
        <v>5401000000</v>
      </c>
      <c r="M117" s="197">
        <v>3172000000</v>
      </c>
      <c r="N117" s="197">
        <v>1998000000</v>
      </c>
      <c r="O117" s="197">
        <v>99000000</v>
      </c>
      <c r="P117" s="197">
        <v>1075000000</v>
      </c>
      <c r="Q117" s="197">
        <v>2229000000</v>
      </c>
      <c r="R117" s="197">
        <v>2092000000</v>
      </c>
    </row>
    <row r="118" spans="1:18" ht="12.75" customHeight="1" x14ac:dyDescent="0.2">
      <c r="A118" s="201"/>
      <c r="B118" s="214" t="s">
        <v>122</v>
      </c>
      <c r="C118" s="214"/>
      <c r="D118" s="13">
        <f t="shared" ref="D118:J118" si="109">L118</f>
        <v>0.11</v>
      </c>
      <c r="E118" s="13">
        <f t="shared" si="109"/>
        <v>0.05</v>
      </c>
      <c r="F118" s="20">
        <f t="shared" si="109"/>
        <v>0.1</v>
      </c>
      <c r="G118" s="20">
        <f t="shared" si="109"/>
        <v>-0.54</v>
      </c>
      <c r="H118" s="20">
        <f t="shared" si="109"/>
        <v>7.0000000000000007E-2</v>
      </c>
      <c r="I118" s="13">
        <f t="shared" si="109"/>
        <v>0.19</v>
      </c>
      <c r="J118" s="27">
        <f t="shared" si="109"/>
        <v>0.22</v>
      </c>
      <c r="L118" s="197">
        <v>0.11</v>
      </c>
      <c r="M118" s="197">
        <v>0.05</v>
      </c>
      <c r="N118" s="197">
        <v>0.1</v>
      </c>
      <c r="O118" s="197">
        <v>-0.54</v>
      </c>
      <c r="P118" s="197">
        <v>7.0000000000000007E-2</v>
      </c>
      <c r="Q118" s="197">
        <v>0.19</v>
      </c>
      <c r="R118" s="197">
        <v>0.22</v>
      </c>
    </row>
    <row r="119" spans="1:18" x14ac:dyDescent="0.2">
      <c r="A119" s="201"/>
      <c r="B119" s="196"/>
      <c r="C119" s="196" t="s">
        <v>167</v>
      </c>
      <c r="D119" s="12">
        <f t="shared" ref="D119:J119" si="110">L119/1000000</f>
        <v>1120</v>
      </c>
      <c r="E119" s="12">
        <f t="shared" si="110"/>
        <v>870</v>
      </c>
      <c r="F119" s="19">
        <f t="shared" si="110"/>
        <v>621</v>
      </c>
      <c r="G119" s="19">
        <f t="shared" si="110"/>
        <v>20</v>
      </c>
      <c r="H119" s="19">
        <f t="shared" si="110"/>
        <v>229</v>
      </c>
      <c r="I119" s="12">
        <f t="shared" si="110"/>
        <v>250</v>
      </c>
      <c r="J119" s="26">
        <f t="shared" si="110"/>
        <v>238</v>
      </c>
      <c r="L119" s="197">
        <v>1120000000</v>
      </c>
      <c r="M119" s="197">
        <v>870000000</v>
      </c>
      <c r="N119" s="197">
        <v>621000000</v>
      </c>
      <c r="O119" s="197">
        <v>20000000</v>
      </c>
      <c r="P119" s="197">
        <v>229000000</v>
      </c>
      <c r="Q119" s="197">
        <v>250000000</v>
      </c>
      <c r="R119" s="197">
        <v>238000000</v>
      </c>
    </row>
    <row r="120" spans="1:18" x14ac:dyDescent="0.2">
      <c r="A120" s="201"/>
      <c r="B120" s="196"/>
      <c r="C120" s="196" t="s">
        <v>122</v>
      </c>
      <c r="D120" s="13">
        <f t="shared" ref="D120:J120" si="111">L120</f>
        <v>0.39</v>
      </c>
      <c r="E120" s="13">
        <f t="shared" si="111"/>
        <v>0.37</v>
      </c>
      <c r="F120" s="20">
        <f t="shared" si="111"/>
        <v>0.31</v>
      </c>
      <c r="G120" s="20">
        <f t="shared" si="111"/>
        <v>2.17</v>
      </c>
      <c r="H120" s="20">
        <f t="shared" si="111"/>
        <v>0.49</v>
      </c>
      <c r="I120" s="13">
        <f t="shared" si="111"/>
        <v>0.49</v>
      </c>
      <c r="J120" s="27">
        <f t="shared" si="111"/>
        <v>0.52</v>
      </c>
      <c r="L120" s="197">
        <v>0.39</v>
      </c>
      <c r="M120" s="197">
        <v>0.37</v>
      </c>
      <c r="N120" s="197">
        <v>0.31</v>
      </c>
      <c r="O120" s="197">
        <v>2.17</v>
      </c>
      <c r="P120" s="197">
        <v>0.49</v>
      </c>
      <c r="Q120" s="197">
        <v>0.49</v>
      </c>
      <c r="R120" s="197">
        <v>0.52</v>
      </c>
    </row>
    <row r="121" spans="1:18" x14ac:dyDescent="0.2">
      <c r="A121" s="201"/>
      <c r="B121" s="196"/>
      <c r="C121" s="196" t="s">
        <v>168</v>
      </c>
      <c r="D121" s="12">
        <f t="shared" ref="D121:J121" si="112">L121/1000000</f>
        <v>309</v>
      </c>
      <c r="E121" s="12">
        <f t="shared" si="112"/>
        <v>189</v>
      </c>
      <c r="F121" s="19">
        <f t="shared" si="112"/>
        <v>130</v>
      </c>
      <c r="G121" s="19">
        <f t="shared" si="112"/>
        <v>1</v>
      </c>
      <c r="H121" s="19">
        <f t="shared" si="112"/>
        <v>58</v>
      </c>
      <c r="I121" s="12">
        <f t="shared" si="112"/>
        <v>120</v>
      </c>
      <c r="J121" s="26">
        <f t="shared" si="112"/>
        <v>54</v>
      </c>
      <c r="L121" s="197">
        <v>309000000</v>
      </c>
      <c r="M121" s="197">
        <v>189000000</v>
      </c>
      <c r="N121" s="197">
        <v>130000000</v>
      </c>
      <c r="O121" s="197">
        <v>1000000</v>
      </c>
      <c r="P121" s="197">
        <v>58000000</v>
      </c>
      <c r="Q121" s="197">
        <v>120000000</v>
      </c>
      <c r="R121" s="197">
        <v>54000000</v>
      </c>
    </row>
    <row r="122" spans="1:18" x14ac:dyDescent="0.2">
      <c r="A122" s="201"/>
      <c r="B122" s="196"/>
      <c r="C122" s="196" t="s">
        <v>122</v>
      </c>
      <c r="D122" s="13">
        <f t="shared" ref="D122:J122" si="113">L122</f>
        <v>0.3</v>
      </c>
      <c r="E122" s="13">
        <f t="shared" si="113"/>
        <v>0.34</v>
      </c>
      <c r="F122" s="20">
        <f t="shared" si="113"/>
        <v>0.46</v>
      </c>
      <c r="G122" s="20">
        <f t="shared" si="113"/>
        <v>0</v>
      </c>
      <c r="H122" s="20">
        <f t="shared" si="113"/>
        <v>0.13</v>
      </c>
      <c r="I122" s="13">
        <f t="shared" si="113"/>
        <v>0.24</v>
      </c>
      <c r="J122" s="27">
        <f t="shared" si="113"/>
        <v>0.55000000000000004</v>
      </c>
      <c r="L122" s="197">
        <v>0.3</v>
      </c>
      <c r="M122" s="197">
        <v>0.34</v>
      </c>
      <c r="N122" s="197">
        <v>0.46</v>
      </c>
      <c r="O122" s="197">
        <v>0</v>
      </c>
      <c r="P122" s="197">
        <v>0.13</v>
      </c>
      <c r="Q122" s="197">
        <v>0.24</v>
      </c>
      <c r="R122" s="197">
        <v>0.55000000000000004</v>
      </c>
    </row>
    <row r="123" spans="1:18" x14ac:dyDescent="0.2">
      <c r="A123" s="201"/>
      <c r="B123" s="196"/>
      <c r="C123" s="196" t="s">
        <v>133</v>
      </c>
      <c r="D123" s="13"/>
      <c r="E123" s="13"/>
      <c r="F123" s="20"/>
      <c r="G123" s="20"/>
      <c r="H123" s="20"/>
      <c r="I123" s="13"/>
      <c r="J123" s="27"/>
      <c r="L123" s="197">
        <v>3855000000</v>
      </c>
      <c r="M123" s="197">
        <v>2075000000</v>
      </c>
      <c r="N123" s="197">
        <v>1223000000</v>
      </c>
      <c r="O123" s="197">
        <v>78000000</v>
      </c>
      <c r="P123" s="197">
        <v>774000000</v>
      </c>
      <c r="Q123" s="197">
        <v>1780000000</v>
      </c>
      <c r="R123" s="197">
        <v>1728000000</v>
      </c>
    </row>
    <row r="124" spans="1:18" x14ac:dyDescent="0.2">
      <c r="A124" s="201"/>
      <c r="B124" s="196"/>
      <c r="C124" s="196" t="s">
        <v>122</v>
      </c>
      <c r="D124" s="13"/>
      <c r="E124" s="13"/>
      <c r="F124" s="20"/>
      <c r="G124" s="20"/>
      <c r="H124" s="20"/>
      <c r="I124" s="13"/>
      <c r="J124" s="27"/>
      <c r="L124" s="197">
        <v>0.03</v>
      </c>
      <c r="M124" s="197">
        <v>-0.06</v>
      </c>
      <c r="N124" s="197">
        <v>-0.01</v>
      </c>
      <c r="O124" s="197">
        <v>-0.62</v>
      </c>
      <c r="P124" s="197">
        <v>-0.01</v>
      </c>
      <c r="Q124" s="197">
        <v>0.16</v>
      </c>
      <c r="R124" s="197">
        <v>0.19</v>
      </c>
    </row>
    <row r="125" spans="1:18" x14ac:dyDescent="0.2">
      <c r="A125" s="201"/>
      <c r="B125" s="214" t="s">
        <v>199</v>
      </c>
      <c r="C125" s="214"/>
      <c r="D125" s="12">
        <f t="shared" ref="D125:J125" si="114">L125/1000000</f>
        <v>3779</v>
      </c>
      <c r="E125" s="12">
        <f t="shared" si="114"/>
        <v>2479</v>
      </c>
      <c r="F125" s="19">
        <f t="shared" si="114"/>
        <v>1160</v>
      </c>
      <c r="G125" s="19">
        <f t="shared" si="114"/>
        <v>69</v>
      </c>
      <c r="H125" s="19">
        <f t="shared" si="114"/>
        <v>1250</v>
      </c>
      <c r="I125" s="12">
        <f t="shared" si="114"/>
        <v>1300</v>
      </c>
      <c r="J125" s="26">
        <f t="shared" si="114"/>
        <v>1291</v>
      </c>
      <c r="L125" s="197">
        <v>3779000000</v>
      </c>
      <c r="M125" s="197">
        <v>2479000000</v>
      </c>
      <c r="N125" s="197">
        <v>1160000000</v>
      </c>
      <c r="O125" s="197">
        <v>69000000</v>
      </c>
      <c r="P125" s="197">
        <v>1250000000</v>
      </c>
      <c r="Q125" s="197">
        <v>1300000000</v>
      </c>
      <c r="R125" s="197">
        <v>1291000000</v>
      </c>
    </row>
    <row r="126" spans="1:18" ht="12.75" customHeight="1" x14ac:dyDescent="0.2">
      <c r="A126" s="201"/>
      <c r="B126" s="214" t="s">
        <v>122</v>
      </c>
      <c r="C126" s="214"/>
      <c r="D126" s="13">
        <f t="shared" ref="D126:J126" si="115">L126</f>
        <v>0.02</v>
      </c>
      <c r="E126" s="13">
        <f t="shared" si="115"/>
        <v>0.04</v>
      </c>
      <c r="F126" s="20">
        <f t="shared" si="115"/>
        <v>0.01</v>
      </c>
      <c r="G126" s="20">
        <f t="shared" si="115"/>
        <v>1.41</v>
      </c>
      <c r="H126" s="20">
        <f t="shared" si="115"/>
        <v>0.03</v>
      </c>
      <c r="I126" s="13">
        <f t="shared" si="115"/>
        <v>-0.02</v>
      </c>
      <c r="J126" s="27">
        <f t="shared" si="115"/>
        <v>-0.02</v>
      </c>
      <c r="L126" s="197">
        <v>0.02</v>
      </c>
      <c r="M126" s="197">
        <v>0.04</v>
      </c>
      <c r="N126" s="197">
        <v>0.01</v>
      </c>
      <c r="O126" s="197">
        <v>1.41</v>
      </c>
      <c r="P126" s="197">
        <v>0.03</v>
      </c>
      <c r="Q126" s="197">
        <v>-0.02</v>
      </c>
      <c r="R126" s="197">
        <v>-0.02</v>
      </c>
    </row>
    <row r="127" spans="1:18" ht="12.75" customHeight="1" x14ac:dyDescent="0.2">
      <c r="A127" s="201"/>
      <c r="B127" s="214" t="s">
        <v>198</v>
      </c>
      <c r="C127" s="214"/>
      <c r="D127" s="12">
        <f t="shared" ref="D127:J127" si="116">L127/1000000</f>
        <v>803</v>
      </c>
      <c r="E127" s="12">
        <f t="shared" si="116"/>
        <v>542</v>
      </c>
      <c r="F127" s="19">
        <f t="shared" si="116"/>
        <v>436</v>
      </c>
      <c r="G127" s="19">
        <f t="shared" si="116"/>
        <v>2</v>
      </c>
      <c r="H127" s="19">
        <f t="shared" si="116"/>
        <v>104</v>
      </c>
      <c r="I127" s="12">
        <f t="shared" si="116"/>
        <v>261</v>
      </c>
      <c r="J127" s="26">
        <f t="shared" si="116"/>
        <v>135</v>
      </c>
      <c r="L127" s="197">
        <v>803000000</v>
      </c>
      <c r="M127" s="197">
        <v>542000000</v>
      </c>
      <c r="N127" s="197">
        <v>436000000</v>
      </c>
      <c r="O127" s="197">
        <v>2000000</v>
      </c>
      <c r="P127" s="197">
        <v>104000000</v>
      </c>
      <c r="Q127" s="197">
        <v>261000000</v>
      </c>
      <c r="R127" s="197">
        <v>135000000</v>
      </c>
    </row>
    <row r="128" spans="1:18" ht="12.75" customHeight="1" x14ac:dyDescent="0.2">
      <c r="A128" s="201"/>
      <c r="B128" s="214" t="s">
        <v>122</v>
      </c>
      <c r="C128" s="214"/>
      <c r="D128" s="13">
        <f t="shared" ref="D128:J128" si="117">L128</f>
        <v>0.05</v>
      </c>
      <c r="E128" s="13">
        <f t="shared" si="117"/>
        <v>-0.04</v>
      </c>
      <c r="F128" s="20">
        <f t="shared" si="117"/>
        <v>-0.06</v>
      </c>
      <c r="G128" s="20">
        <f t="shared" si="117"/>
        <v>-0.5</v>
      </c>
      <c r="H128" s="20">
        <f t="shared" si="117"/>
        <v>0.13</v>
      </c>
      <c r="I128" s="13">
        <f t="shared" si="117"/>
        <v>0.27</v>
      </c>
      <c r="J128" s="27">
        <f t="shared" si="117"/>
        <v>0.42</v>
      </c>
      <c r="L128" s="197">
        <v>0.05</v>
      </c>
      <c r="M128" s="197">
        <v>-0.04</v>
      </c>
      <c r="N128" s="197">
        <v>-0.06</v>
      </c>
      <c r="O128" s="197">
        <v>-0.5</v>
      </c>
      <c r="P128" s="197">
        <v>0.13</v>
      </c>
      <c r="Q128" s="197">
        <v>0.27</v>
      </c>
      <c r="R128" s="197">
        <v>0.42</v>
      </c>
    </row>
    <row r="129" spans="1:18" s="4" customFormat="1" ht="12.75" customHeight="1" x14ac:dyDescent="0.2">
      <c r="A129" s="201"/>
      <c r="B129" s="221" t="s">
        <v>141</v>
      </c>
      <c r="C129" s="221"/>
      <c r="D129" s="14">
        <f t="shared" ref="D129:J129" si="118">L129/1000000</f>
        <v>9983</v>
      </c>
      <c r="E129" s="14">
        <f t="shared" si="118"/>
        <v>6193</v>
      </c>
      <c r="F129" s="21">
        <f t="shared" si="118"/>
        <v>3594</v>
      </c>
      <c r="G129" s="21">
        <f t="shared" si="118"/>
        <v>170</v>
      </c>
      <c r="H129" s="21">
        <f t="shared" si="118"/>
        <v>2429</v>
      </c>
      <c r="I129" s="14">
        <f t="shared" si="118"/>
        <v>3790</v>
      </c>
      <c r="J129" s="28">
        <f t="shared" si="118"/>
        <v>3518</v>
      </c>
      <c r="L129" s="197">
        <v>9983000000</v>
      </c>
      <c r="M129" s="197">
        <v>6193000000</v>
      </c>
      <c r="N129" s="197">
        <v>3594000000</v>
      </c>
      <c r="O129" s="197">
        <v>170000000</v>
      </c>
      <c r="P129" s="197">
        <v>2429000000</v>
      </c>
      <c r="Q129" s="197">
        <v>3790000000</v>
      </c>
      <c r="R129" s="197">
        <v>3518000000</v>
      </c>
    </row>
    <row r="130" spans="1:18" s="4" customFormat="1" ht="12.75" customHeight="1" x14ac:dyDescent="0.2">
      <c r="A130" s="201"/>
      <c r="B130" s="221" t="s">
        <v>122</v>
      </c>
      <c r="C130" s="221"/>
      <c r="D130" s="15">
        <f t="shared" ref="D130:J130" si="119">L130</f>
        <v>7.0000000000000007E-2</v>
      </c>
      <c r="E130" s="15">
        <f t="shared" si="119"/>
        <v>0.04</v>
      </c>
      <c r="F130" s="22">
        <f t="shared" si="119"/>
        <v>0.05</v>
      </c>
      <c r="G130" s="22">
        <f t="shared" si="119"/>
        <v>-0.3</v>
      </c>
      <c r="H130" s="22">
        <f t="shared" si="119"/>
        <v>0.05</v>
      </c>
      <c r="I130" s="15">
        <f t="shared" si="119"/>
        <v>0.12</v>
      </c>
      <c r="J130" s="29">
        <f t="shared" si="119"/>
        <v>0.13</v>
      </c>
      <c r="L130" s="197">
        <v>7.0000000000000007E-2</v>
      </c>
      <c r="M130" s="197">
        <v>0.04</v>
      </c>
      <c r="N130" s="197">
        <v>0.05</v>
      </c>
      <c r="O130" s="197">
        <v>-0.3</v>
      </c>
      <c r="P130" s="197">
        <v>0.05</v>
      </c>
      <c r="Q130" s="197">
        <v>0.12</v>
      </c>
      <c r="R130" s="197">
        <v>0.13</v>
      </c>
    </row>
    <row r="131" spans="1:18" x14ac:dyDescent="0.2">
      <c r="A131" s="198"/>
      <c r="B131" s="199"/>
      <c r="C131" s="199"/>
      <c r="D131" s="17"/>
      <c r="E131" s="17"/>
      <c r="F131" s="24"/>
      <c r="G131" s="24"/>
      <c r="H131" s="24"/>
      <c r="I131" s="17"/>
      <c r="J131" s="31"/>
      <c r="L131" s="197"/>
      <c r="M131" s="197"/>
      <c r="N131" s="197"/>
      <c r="O131" s="197"/>
      <c r="P131" s="197"/>
      <c r="Q131" s="197"/>
      <c r="R131" s="197"/>
    </row>
    <row r="132" spans="1:18" s="4" customFormat="1" ht="12.75" customHeight="1" x14ac:dyDescent="0.2">
      <c r="A132" s="220" t="s">
        <v>134</v>
      </c>
      <c r="B132" s="221"/>
      <c r="C132" s="221"/>
      <c r="D132" s="14">
        <f t="shared" ref="D132:J132" si="120">L132/1000000</f>
        <v>66845</v>
      </c>
      <c r="E132" s="14">
        <f t="shared" si="120"/>
        <v>36984</v>
      </c>
      <c r="F132" s="21">
        <f t="shared" si="120"/>
        <v>19109</v>
      </c>
      <c r="G132" s="21">
        <f t="shared" si="120"/>
        <v>8052</v>
      </c>
      <c r="H132" s="21">
        <f t="shared" si="120"/>
        <v>9823</v>
      </c>
      <c r="I132" s="14">
        <f t="shared" si="120"/>
        <v>29861</v>
      </c>
      <c r="J132" s="28">
        <f t="shared" si="120"/>
        <v>27926</v>
      </c>
      <c r="L132" s="197">
        <v>66845000000</v>
      </c>
      <c r="M132" s="197">
        <v>36984000000</v>
      </c>
      <c r="N132" s="197">
        <v>19109000000</v>
      </c>
      <c r="O132" s="197">
        <v>8052000000</v>
      </c>
      <c r="P132" s="197">
        <v>9823000000</v>
      </c>
      <c r="Q132" s="197">
        <v>29861000000</v>
      </c>
      <c r="R132" s="197">
        <v>27926000000</v>
      </c>
    </row>
    <row r="133" spans="1:18" s="4" customFormat="1" ht="12.75" customHeight="1" x14ac:dyDescent="0.2">
      <c r="A133" s="200"/>
      <c r="B133" s="221" t="s">
        <v>122</v>
      </c>
      <c r="C133" s="221"/>
      <c r="D133" s="15">
        <f t="shared" ref="D133:J135" si="121">L133</f>
        <v>0.12</v>
      </c>
      <c r="E133" s="15">
        <f t="shared" si="121"/>
        <v>0.13</v>
      </c>
      <c r="F133" s="22">
        <f t="shared" si="121"/>
        <v>0.11</v>
      </c>
      <c r="G133" s="22">
        <f t="shared" si="121"/>
        <v>0.12</v>
      </c>
      <c r="H133" s="22">
        <f t="shared" si="121"/>
        <v>0.16</v>
      </c>
      <c r="I133" s="15">
        <f t="shared" si="121"/>
        <v>0.11</v>
      </c>
      <c r="J133" s="29">
        <f t="shared" si="121"/>
        <v>0.1</v>
      </c>
      <c r="L133" s="197">
        <v>0.12</v>
      </c>
      <c r="M133" s="197">
        <v>0.13</v>
      </c>
      <c r="N133" s="197">
        <v>0.11</v>
      </c>
      <c r="O133" s="197">
        <v>0.12</v>
      </c>
      <c r="P133" s="197">
        <v>0.16</v>
      </c>
      <c r="Q133" s="197">
        <v>0.11</v>
      </c>
      <c r="R133" s="197">
        <v>0.1</v>
      </c>
    </row>
    <row r="134" spans="1:18" s="4" customFormat="1" ht="12.75" customHeight="1" x14ac:dyDescent="0.2">
      <c r="A134" s="200"/>
      <c r="B134" s="221" t="s">
        <v>135</v>
      </c>
      <c r="C134" s="221"/>
      <c r="D134" s="15">
        <f t="shared" si="121"/>
        <v>0.05</v>
      </c>
      <c r="E134" s="15">
        <f t="shared" si="121"/>
        <v>7.0000000000000007E-2</v>
      </c>
      <c r="F134" s="22">
        <f t="shared" si="121"/>
        <v>7.0000000000000007E-2</v>
      </c>
      <c r="G134" s="22">
        <f t="shared" si="121"/>
        <v>0.1</v>
      </c>
      <c r="H134" s="22">
        <f t="shared" si="121"/>
        <v>0.06</v>
      </c>
      <c r="I134" s="15">
        <f t="shared" si="121"/>
        <v>0.01</v>
      </c>
      <c r="J134" s="29">
        <f t="shared" si="121"/>
        <v>0</v>
      </c>
      <c r="L134" s="197">
        <v>0.05</v>
      </c>
      <c r="M134" s="197">
        <v>7.0000000000000007E-2</v>
      </c>
      <c r="N134" s="197">
        <v>7.0000000000000007E-2</v>
      </c>
      <c r="O134" s="197">
        <v>0.1</v>
      </c>
      <c r="P134" s="197">
        <v>0.06</v>
      </c>
      <c r="Q134" s="197">
        <v>0.01</v>
      </c>
      <c r="R134" s="197">
        <v>0</v>
      </c>
    </row>
    <row r="135" spans="1:18" s="4" customFormat="1" ht="12.75" customHeight="1" x14ac:dyDescent="0.2">
      <c r="A135" s="163"/>
      <c r="B135" s="222" t="s">
        <v>136</v>
      </c>
      <c r="C135" s="222"/>
      <c r="D135" s="36">
        <f t="shared" si="121"/>
        <v>1</v>
      </c>
      <c r="E135" s="36">
        <f t="shared" si="121"/>
        <v>0.57999999999999996</v>
      </c>
      <c r="F135" s="37">
        <f t="shared" si="121"/>
        <v>0.27</v>
      </c>
      <c r="G135" s="37">
        <f t="shared" si="121"/>
        <v>0.11</v>
      </c>
      <c r="H135" s="37">
        <f t="shared" si="121"/>
        <v>0.2</v>
      </c>
      <c r="I135" s="36">
        <f t="shared" si="121"/>
        <v>0.42</v>
      </c>
      <c r="J135" s="38">
        <f t="shared" si="121"/>
        <v>0.39</v>
      </c>
      <c r="L135" s="197">
        <v>1</v>
      </c>
      <c r="M135" s="197">
        <v>0.57999999999999996</v>
      </c>
      <c r="N135" s="197">
        <v>0.27</v>
      </c>
      <c r="O135" s="197">
        <v>0.11</v>
      </c>
      <c r="P135" s="197">
        <v>0.2</v>
      </c>
      <c r="Q135" s="197">
        <v>0.42</v>
      </c>
      <c r="R135" s="197">
        <v>0.39</v>
      </c>
    </row>
    <row r="136" spans="1:18" x14ac:dyDescent="0.2">
      <c r="D136" s="3"/>
      <c r="E136" s="3"/>
      <c r="F136" s="3"/>
      <c r="G136" s="3"/>
      <c r="H136" s="3"/>
      <c r="I136" s="3"/>
      <c r="J136" s="3"/>
    </row>
    <row r="137" spans="1:18" x14ac:dyDescent="0.2">
      <c r="A137" s="33"/>
      <c r="B137" s="33"/>
      <c r="C137" s="33"/>
      <c r="D137" s="6"/>
      <c r="E137" s="6"/>
      <c r="F137" s="6"/>
      <c r="G137" s="6"/>
      <c r="H137" s="6"/>
      <c r="I137" s="6"/>
      <c r="J137" s="6"/>
    </row>
    <row r="138" spans="1:18" x14ac:dyDescent="0.2">
      <c r="A138" t="s">
        <v>169</v>
      </c>
      <c r="D138" s="3"/>
      <c r="E138" s="3"/>
      <c r="F138" s="3"/>
      <c r="G138" s="3"/>
      <c r="H138" s="3"/>
      <c r="I138" s="3"/>
      <c r="J138" s="3"/>
    </row>
    <row r="139" spans="1:18" x14ac:dyDescent="0.2">
      <c r="A139" s="18" t="s">
        <v>170</v>
      </c>
      <c r="D139" s="3"/>
      <c r="E139" s="3"/>
      <c r="F139" s="3"/>
      <c r="G139" s="3"/>
      <c r="H139" s="3"/>
      <c r="I139" s="3"/>
      <c r="J139" s="3"/>
    </row>
    <row r="140" spans="1:18" x14ac:dyDescent="0.2">
      <c r="A140" t="s">
        <v>171</v>
      </c>
    </row>
    <row r="141" spans="1:18" x14ac:dyDescent="0.2">
      <c r="A141" t="s">
        <v>172</v>
      </c>
    </row>
  </sheetData>
  <mergeCells count="88">
    <mergeCell ref="A72:C72"/>
    <mergeCell ref="A71:C71"/>
    <mergeCell ref="A70:E70"/>
    <mergeCell ref="B84:C84"/>
    <mergeCell ref="B83:C83"/>
    <mergeCell ref="B76:C76"/>
    <mergeCell ref="B75:C75"/>
    <mergeCell ref="A74:C74"/>
    <mergeCell ref="B77:C77"/>
    <mergeCell ref="B78:C78"/>
    <mergeCell ref="B79:C79"/>
    <mergeCell ref="B80:C80"/>
    <mergeCell ref="B81:C81"/>
    <mergeCell ref="B82:C82"/>
    <mergeCell ref="B98:C98"/>
    <mergeCell ref="B97:C97"/>
    <mergeCell ref="B91:C91"/>
    <mergeCell ref="B92:C92"/>
    <mergeCell ref="A73:C73"/>
    <mergeCell ref="B107:C107"/>
    <mergeCell ref="B106:C106"/>
    <mergeCell ref="B105:C105"/>
    <mergeCell ref="B104:C104"/>
    <mergeCell ref="B103:C103"/>
    <mergeCell ref="B112:C112"/>
    <mergeCell ref="B111:C111"/>
    <mergeCell ref="B110:C110"/>
    <mergeCell ref="B109:C109"/>
    <mergeCell ref="B108:C108"/>
    <mergeCell ref="B118:C118"/>
    <mergeCell ref="B117:C117"/>
    <mergeCell ref="A116:C116"/>
    <mergeCell ref="B114:C114"/>
    <mergeCell ref="B113:C113"/>
    <mergeCell ref="B129:C129"/>
    <mergeCell ref="B128:C128"/>
    <mergeCell ref="B127:C127"/>
    <mergeCell ref="B126:C126"/>
    <mergeCell ref="B125:C125"/>
    <mergeCell ref="B135:C135"/>
    <mergeCell ref="B134:C134"/>
    <mergeCell ref="B133:C133"/>
    <mergeCell ref="A132:C132"/>
    <mergeCell ref="B130:C130"/>
    <mergeCell ref="B67:C67"/>
    <mergeCell ref="B38:C38"/>
    <mergeCell ref="B39:C39"/>
    <mergeCell ref="B40:C40"/>
    <mergeCell ref="B41:C41"/>
    <mergeCell ref="B42:C42"/>
    <mergeCell ref="B59:C59"/>
    <mergeCell ref="B43:C43"/>
    <mergeCell ref="B44:C44"/>
    <mergeCell ref="B45:C45"/>
    <mergeCell ref="B46:C46"/>
    <mergeCell ref="A48:C48"/>
    <mergeCell ref="B60:C60"/>
    <mergeCell ref="B61:C61"/>
    <mergeCell ref="B62:C62"/>
    <mergeCell ref="B58:C58"/>
    <mergeCell ref="B66:C66"/>
    <mergeCell ref="B14:C14"/>
    <mergeCell ref="B23:C23"/>
    <mergeCell ref="B24:C24"/>
    <mergeCell ref="B9:C9"/>
    <mergeCell ref="B10:C10"/>
    <mergeCell ref="B11:C11"/>
    <mergeCell ref="B12:C12"/>
    <mergeCell ref="B13:C13"/>
    <mergeCell ref="A64:C64"/>
    <mergeCell ref="B65:C65"/>
    <mergeCell ref="B36:C36"/>
    <mergeCell ref="B37:C37"/>
    <mergeCell ref="A2:E2"/>
    <mergeCell ref="B49:C49"/>
    <mergeCell ref="B50:C50"/>
    <mergeCell ref="B57:C57"/>
    <mergeCell ref="B8:C8"/>
    <mergeCell ref="B15:C15"/>
    <mergeCell ref="B16:C16"/>
    <mergeCell ref="A3:C3"/>
    <mergeCell ref="A4:C4"/>
    <mergeCell ref="A5:C5"/>
    <mergeCell ref="A6:C6"/>
    <mergeCell ref="B7:C7"/>
    <mergeCell ref="B29:C29"/>
    <mergeCell ref="B30:C30"/>
    <mergeCell ref="B35:C35"/>
  </mergeCells>
  <pageMargins left="0.7" right="0.7" top="0.75" bottom="0.75" header="0.3" footer="0.3"/>
  <pageSetup paperSize="9" scale="7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4C6AB-EE92-4AD8-B016-850F51138C36}">
  <sheetPr>
    <pageSetUpPr fitToPage="1"/>
  </sheetPr>
  <dimension ref="A1:H36"/>
  <sheetViews>
    <sheetView workbookViewId="0">
      <selection activeCell="J40" sqref="J40"/>
    </sheetView>
  </sheetViews>
  <sheetFormatPr defaultRowHeight="12.75" x14ac:dyDescent="0.2"/>
  <cols>
    <col min="1" max="1" width="21.625" customWidth="1"/>
    <col min="2" max="8" width="10.25" customWidth="1"/>
  </cols>
  <sheetData>
    <row r="1" spans="1:8" ht="51" x14ac:dyDescent="0.2">
      <c r="A1" s="168" t="s">
        <v>43</v>
      </c>
      <c r="B1" s="169" t="s">
        <v>113</v>
      </c>
      <c r="C1" s="169" t="s">
        <v>120</v>
      </c>
      <c r="D1" s="170" t="s">
        <v>144</v>
      </c>
      <c r="E1" s="170" t="s">
        <v>121</v>
      </c>
      <c r="F1" s="170" t="s">
        <v>145</v>
      </c>
      <c r="G1" s="169" t="s">
        <v>41</v>
      </c>
      <c r="H1" s="171" t="s">
        <v>150</v>
      </c>
    </row>
    <row r="2" spans="1:8" x14ac:dyDescent="0.2">
      <c r="A2" s="172" t="s">
        <v>159</v>
      </c>
      <c r="B2" s="173"/>
      <c r="C2" s="173"/>
      <c r="D2" s="174"/>
      <c r="E2" s="174"/>
      <c r="F2" s="174"/>
      <c r="G2" s="173"/>
      <c r="H2" s="175"/>
    </row>
    <row r="3" spans="1:8" x14ac:dyDescent="0.2">
      <c r="A3" s="176" t="s">
        <v>173</v>
      </c>
      <c r="B3" s="177">
        <f t="shared" ref="B3:B9" si="0">C3+G3</f>
        <v>2810</v>
      </c>
      <c r="C3" s="177">
        <f t="shared" ref="C3:C9" si="1">SUM(D3:F3)</f>
        <v>1709</v>
      </c>
      <c r="D3" s="178">
        <v>991</v>
      </c>
      <c r="E3" s="178">
        <v>188</v>
      </c>
      <c r="F3" s="178">
        <v>530</v>
      </c>
      <c r="G3" s="177">
        <v>1101</v>
      </c>
      <c r="H3" s="179">
        <v>1023</v>
      </c>
    </row>
    <row r="4" spans="1:8" x14ac:dyDescent="0.2">
      <c r="A4" s="180" t="s">
        <v>174</v>
      </c>
      <c r="B4" s="181">
        <f t="shared" si="0"/>
        <v>452</v>
      </c>
      <c r="C4" s="181">
        <f t="shared" si="1"/>
        <v>359</v>
      </c>
      <c r="D4" s="182">
        <v>280</v>
      </c>
      <c r="E4" s="182">
        <v>4</v>
      </c>
      <c r="F4" s="182">
        <v>75</v>
      </c>
      <c r="G4" s="181">
        <v>93</v>
      </c>
      <c r="H4" s="183">
        <v>88</v>
      </c>
    </row>
    <row r="5" spans="1:8" x14ac:dyDescent="0.2">
      <c r="A5" s="180" t="s">
        <v>175</v>
      </c>
      <c r="B5" s="181">
        <f t="shared" si="0"/>
        <v>130</v>
      </c>
      <c r="C5" s="181">
        <f t="shared" si="1"/>
        <v>79</v>
      </c>
      <c r="D5" s="182">
        <v>53</v>
      </c>
      <c r="E5" s="182">
        <v>0</v>
      </c>
      <c r="F5" s="182">
        <v>26</v>
      </c>
      <c r="G5" s="181">
        <v>51</v>
      </c>
      <c r="H5" s="183">
        <v>19</v>
      </c>
    </row>
    <row r="6" spans="1:8" x14ac:dyDescent="0.2">
      <c r="A6" s="180" t="s">
        <v>176</v>
      </c>
      <c r="B6" s="181">
        <f t="shared" si="0"/>
        <v>2181</v>
      </c>
      <c r="C6" s="181">
        <f t="shared" si="1"/>
        <v>1255</v>
      </c>
      <c r="D6" s="182">
        <v>650</v>
      </c>
      <c r="E6" s="182">
        <v>184</v>
      </c>
      <c r="F6" s="182">
        <v>421</v>
      </c>
      <c r="G6" s="181">
        <v>926</v>
      </c>
      <c r="H6" s="183">
        <v>888</v>
      </c>
    </row>
    <row r="7" spans="1:8" x14ac:dyDescent="0.2">
      <c r="A7" s="184" t="s">
        <v>177</v>
      </c>
      <c r="B7" s="177">
        <f t="shared" si="0"/>
        <v>2031</v>
      </c>
      <c r="C7" s="177">
        <f t="shared" si="1"/>
        <v>1281</v>
      </c>
      <c r="D7" s="178">
        <v>595</v>
      </c>
      <c r="E7" s="178">
        <v>11</v>
      </c>
      <c r="F7" s="178">
        <v>675</v>
      </c>
      <c r="G7" s="177">
        <v>750</v>
      </c>
      <c r="H7" s="179">
        <v>747</v>
      </c>
    </row>
    <row r="8" spans="1:8" x14ac:dyDescent="0.2">
      <c r="A8" s="184" t="s">
        <v>178</v>
      </c>
      <c r="B8" s="177">
        <f t="shared" si="0"/>
        <v>443</v>
      </c>
      <c r="C8" s="177">
        <f t="shared" si="1"/>
        <v>332</v>
      </c>
      <c r="D8" s="178">
        <v>274</v>
      </c>
      <c r="E8" s="178">
        <v>4</v>
      </c>
      <c r="F8" s="178">
        <v>54</v>
      </c>
      <c r="G8" s="177">
        <v>111</v>
      </c>
      <c r="H8" s="179">
        <v>56</v>
      </c>
    </row>
    <row r="9" spans="1:8" x14ac:dyDescent="0.2">
      <c r="A9" s="185" t="s">
        <v>179</v>
      </c>
      <c r="B9" s="186">
        <f t="shared" si="0"/>
        <v>5284</v>
      </c>
      <c r="C9" s="186">
        <f t="shared" si="1"/>
        <v>3322</v>
      </c>
      <c r="D9" s="187">
        <f>D3+D7+D8</f>
        <v>1860</v>
      </c>
      <c r="E9" s="187">
        <f>E3+E7+E8</f>
        <v>203</v>
      </c>
      <c r="F9" s="187">
        <f>F3+F7+F8</f>
        <v>1259</v>
      </c>
      <c r="G9" s="186">
        <f>G3+G7+G8</f>
        <v>1962</v>
      </c>
      <c r="H9" s="188">
        <f>H3+H7+H8</f>
        <v>1826</v>
      </c>
    </row>
    <row r="10" spans="1:8" x14ac:dyDescent="0.2">
      <c r="A10" s="184"/>
      <c r="B10" s="177"/>
      <c r="C10" s="177"/>
      <c r="D10" s="178"/>
      <c r="E10" s="178"/>
      <c r="F10" s="178"/>
      <c r="G10" s="177"/>
      <c r="H10" s="179"/>
    </row>
    <row r="11" spans="1:8" x14ac:dyDescent="0.2">
      <c r="A11" s="189" t="s">
        <v>180</v>
      </c>
      <c r="B11" s="177"/>
      <c r="C11" s="177"/>
      <c r="D11" s="178"/>
      <c r="E11" s="178"/>
      <c r="F11" s="178"/>
      <c r="G11" s="177"/>
      <c r="H11" s="179"/>
    </row>
    <row r="12" spans="1:8" x14ac:dyDescent="0.2">
      <c r="A12" s="176" t="s">
        <v>173</v>
      </c>
      <c r="B12" s="177">
        <f t="shared" ref="B12:B18" si="2">C12+G12</f>
        <v>2401</v>
      </c>
      <c r="C12" s="177">
        <f t="shared" ref="C12:C18" si="3">SUM(D12:F12)</f>
        <v>1459</v>
      </c>
      <c r="D12" s="178">
        <v>899</v>
      </c>
      <c r="E12" s="178">
        <v>25</v>
      </c>
      <c r="F12" s="178">
        <v>535</v>
      </c>
      <c r="G12" s="177">
        <v>942</v>
      </c>
      <c r="H12" s="179">
        <v>861</v>
      </c>
    </row>
    <row r="13" spans="1:8" x14ac:dyDescent="0.2">
      <c r="A13" s="180" t="s">
        <v>174</v>
      </c>
      <c r="B13" s="181">
        <f t="shared" si="2"/>
        <v>393</v>
      </c>
      <c r="C13" s="181">
        <f t="shared" si="3"/>
        <v>302</v>
      </c>
      <c r="D13" s="182">
        <v>211</v>
      </c>
      <c r="E13" s="182">
        <v>2</v>
      </c>
      <c r="F13" s="182">
        <v>89</v>
      </c>
      <c r="G13" s="181">
        <v>91</v>
      </c>
      <c r="H13" s="183">
        <v>84</v>
      </c>
    </row>
    <row r="14" spans="1:8" x14ac:dyDescent="0.2">
      <c r="A14" s="180" t="s">
        <v>175</v>
      </c>
      <c r="B14" s="181">
        <f t="shared" si="2"/>
        <v>117</v>
      </c>
      <c r="C14" s="181">
        <f t="shared" si="3"/>
        <v>67</v>
      </c>
      <c r="D14" s="182">
        <v>37</v>
      </c>
      <c r="E14" s="182">
        <v>0</v>
      </c>
      <c r="F14" s="182">
        <v>30</v>
      </c>
      <c r="G14" s="181">
        <v>50</v>
      </c>
      <c r="H14" s="183">
        <v>19</v>
      </c>
    </row>
    <row r="15" spans="1:8" x14ac:dyDescent="0.2">
      <c r="A15" s="180" t="s">
        <v>176</v>
      </c>
      <c r="B15" s="181">
        <f t="shared" si="2"/>
        <v>1828</v>
      </c>
      <c r="C15" s="181">
        <f t="shared" si="3"/>
        <v>1076</v>
      </c>
      <c r="D15" s="182">
        <v>643</v>
      </c>
      <c r="E15" s="182">
        <v>23</v>
      </c>
      <c r="F15" s="182">
        <v>410</v>
      </c>
      <c r="G15" s="181">
        <v>752</v>
      </c>
      <c r="H15" s="183">
        <v>713</v>
      </c>
    </row>
    <row r="16" spans="1:8" x14ac:dyDescent="0.2">
      <c r="A16" s="184" t="s">
        <v>177</v>
      </c>
      <c r="B16" s="177">
        <f t="shared" si="2"/>
        <v>1952</v>
      </c>
      <c r="C16" s="177">
        <f t="shared" si="3"/>
        <v>1252</v>
      </c>
      <c r="D16" s="178">
        <v>591</v>
      </c>
      <c r="E16" s="178">
        <v>18</v>
      </c>
      <c r="F16" s="178">
        <v>643</v>
      </c>
      <c r="G16" s="177">
        <v>700</v>
      </c>
      <c r="H16" s="179">
        <v>696</v>
      </c>
    </row>
    <row r="17" spans="1:8" x14ac:dyDescent="0.2">
      <c r="A17" s="184" t="s">
        <v>178</v>
      </c>
      <c r="B17" s="177">
        <f t="shared" si="2"/>
        <v>337</v>
      </c>
      <c r="C17" s="177">
        <f t="shared" si="3"/>
        <v>231</v>
      </c>
      <c r="D17" s="178">
        <v>191</v>
      </c>
      <c r="E17" s="178">
        <v>0</v>
      </c>
      <c r="F17" s="178">
        <v>40</v>
      </c>
      <c r="G17" s="177">
        <v>106</v>
      </c>
      <c r="H17" s="179">
        <v>49</v>
      </c>
    </row>
    <row r="18" spans="1:8" x14ac:dyDescent="0.2">
      <c r="A18" s="185" t="s">
        <v>179</v>
      </c>
      <c r="B18" s="186">
        <f t="shared" si="2"/>
        <v>4690</v>
      </c>
      <c r="C18" s="186">
        <f t="shared" si="3"/>
        <v>2942</v>
      </c>
      <c r="D18" s="187">
        <f>D12+D16+D17</f>
        <v>1681</v>
      </c>
      <c r="E18" s="187">
        <f>E12+E16+E17</f>
        <v>43</v>
      </c>
      <c r="F18" s="187">
        <f>F12+F16+F17</f>
        <v>1218</v>
      </c>
      <c r="G18" s="186">
        <f>G12+G16+G17</f>
        <v>1748</v>
      </c>
      <c r="H18" s="188">
        <f>H12+H16+H17</f>
        <v>1606</v>
      </c>
    </row>
    <row r="19" spans="1:8" x14ac:dyDescent="0.2">
      <c r="A19" s="176"/>
      <c r="B19" s="177"/>
      <c r="C19" s="177"/>
      <c r="D19" s="178"/>
      <c r="E19" s="178"/>
      <c r="F19" s="178"/>
      <c r="G19" s="177"/>
      <c r="H19" s="190"/>
    </row>
    <row r="20" spans="1:8" x14ac:dyDescent="0.2">
      <c r="A20" s="189" t="s">
        <v>181</v>
      </c>
      <c r="B20" s="177"/>
      <c r="C20" s="177"/>
      <c r="D20" s="178"/>
      <c r="E20" s="178"/>
      <c r="F20" s="178"/>
      <c r="G20" s="177"/>
      <c r="H20" s="191"/>
    </row>
    <row r="21" spans="1:8" x14ac:dyDescent="0.2">
      <c r="A21" s="176" t="s">
        <v>173</v>
      </c>
      <c r="B21" s="177">
        <f t="shared" ref="B21:B27" si="4">C21+G21</f>
        <v>2311</v>
      </c>
      <c r="C21" s="177">
        <f t="shared" ref="C21:C27" si="5">SUM(D21:F21)</f>
        <v>1345</v>
      </c>
      <c r="D21" s="178">
        <v>974</v>
      </c>
      <c r="E21" s="178">
        <v>44</v>
      </c>
      <c r="F21" s="178">
        <v>327</v>
      </c>
      <c r="G21" s="177">
        <v>966</v>
      </c>
      <c r="H21" s="179">
        <v>910</v>
      </c>
    </row>
    <row r="22" spans="1:8" x14ac:dyDescent="0.2">
      <c r="A22" s="180" t="s">
        <v>174</v>
      </c>
      <c r="B22" s="181">
        <f t="shared" si="4"/>
        <v>441</v>
      </c>
      <c r="C22" s="181">
        <f t="shared" si="5"/>
        <v>340</v>
      </c>
      <c r="D22" s="182">
        <v>264</v>
      </c>
      <c r="E22" s="182">
        <v>4</v>
      </c>
      <c r="F22" s="182">
        <v>72</v>
      </c>
      <c r="G22" s="181">
        <v>101</v>
      </c>
      <c r="H22" s="183">
        <v>96</v>
      </c>
    </row>
    <row r="23" spans="1:8" x14ac:dyDescent="0.2">
      <c r="A23" s="180" t="s">
        <v>175</v>
      </c>
      <c r="B23" s="181">
        <f t="shared" si="4"/>
        <v>138</v>
      </c>
      <c r="C23" s="181">
        <f t="shared" si="5"/>
        <v>88</v>
      </c>
      <c r="D23" s="182">
        <v>64</v>
      </c>
      <c r="E23" s="182">
        <v>0</v>
      </c>
      <c r="F23" s="182">
        <v>24</v>
      </c>
      <c r="G23" s="181">
        <v>50</v>
      </c>
      <c r="H23" s="183">
        <v>22</v>
      </c>
    </row>
    <row r="24" spans="1:8" x14ac:dyDescent="0.2">
      <c r="A24" s="180" t="s">
        <v>176</v>
      </c>
      <c r="B24" s="181">
        <f t="shared" si="4"/>
        <v>1674</v>
      </c>
      <c r="C24" s="181">
        <f t="shared" si="5"/>
        <v>891</v>
      </c>
      <c r="D24" s="182">
        <v>627</v>
      </c>
      <c r="E24" s="182">
        <v>40</v>
      </c>
      <c r="F24" s="182">
        <v>224</v>
      </c>
      <c r="G24" s="181">
        <v>783</v>
      </c>
      <c r="H24" s="183">
        <v>763</v>
      </c>
    </row>
    <row r="25" spans="1:8" x14ac:dyDescent="0.2">
      <c r="A25" s="184" t="s">
        <v>177</v>
      </c>
      <c r="B25" s="177">
        <f t="shared" si="4"/>
        <v>1891</v>
      </c>
      <c r="C25" s="177">
        <f t="shared" si="5"/>
        <v>1143</v>
      </c>
      <c r="D25" s="178">
        <v>519</v>
      </c>
      <c r="E25" s="178">
        <v>13</v>
      </c>
      <c r="F25" s="178">
        <v>611</v>
      </c>
      <c r="G25" s="177">
        <v>748</v>
      </c>
      <c r="H25" s="179">
        <v>742</v>
      </c>
    </row>
    <row r="26" spans="1:8" x14ac:dyDescent="0.2">
      <c r="A26" s="184" t="s">
        <v>178</v>
      </c>
      <c r="B26" s="177">
        <f t="shared" si="4"/>
        <v>379</v>
      </c>
      <c r="C26" s="177">
        <f t="shared" si="5"/>
        <v>268</v>
      </c>
      <c r="D26" s="178">
        <v>215</v>
      </c>
      <c r="E26" s="178">
        <v>1</v>
      </c>
      <c r="F26" s="178">
        <v>52</v>
      </c>
      <c r="G26" s="177">
        <v>111</v>
      </c>
      <c r="H26" s="179">
        <v>47</v>
      </c>
    </row>
    <row r="27" spans="1:8" x14ac:dyDescent="0.2">
      <c r="A27" s="185" t="s">
        <v>179</v>
      </c>
      <c r="B27" s="186">
        <f t="shared" si="4"/>
        <v>4581</v>
      </c>
      <c r="C27" s="186">
        <f t="shared" si="5"/>
        <v>2756</v>
      </c>
      <c r="D27" s="187">
        <f>D21+D25+D26</f>
        <v>1708</v>
      </c>
      <c r="E27" s="187">
        <f>E21+E25+E26</f>
        <v>58</v>
      </c>
      <c r="F27" s="187">
        <f>F21+F25+F26</f>
        <v>990</v>
      </c>
      <c r="G27" s="186">
        <f>G21+G25+G26</f>
        <v>1825</v>
      </c>
      <c r="H27" s="188">
        <f>H21+H25+H26</f>
        <v>1699</v>
      </c>
    </row>
    <row r="28" spans="1:8" x14ac:dyDescent="0.2">
      <c r="A28" s="176"/>
      <c r="B28" s="177"/>
      <c r="C28" s="177"/>
      <c r="D28" s="178"/>
      <c r="E28" s="178"/>
      <c r="F28" s="178"/>
      <c r="G28" s="177"/>
      <c r="H28" s="190"/>
    </row>
    <row r="29" spans="1:8" x14ac:dyDescent="0.2">
      <c r="A29" s="189" t="s">
        <v>182</v>
      </c>
      <c r="B29" s="177"/>
      <c r="C29" s="177"/>
      <c r="D29" s="178"/>
      <c r="E29" s="178"/>
      <c r="F29" s="178"/>
      <c r="G29" s="177"/>
      <c r="H29" s="191"/>
    </row>
    <row r="30" spans="1:8" x14ac:dyDescent="0.2">
      <c r="A30" s="176" t="s">
        <v>173</v>
      </c>
      <c r="B30" s="177">
        <f t="shared" ref="B30:B36" si="6">C30+G30</f>
        <v>2140</v>
      </c>
      <c r="C30" s="177">
        <f t="shared" ref="C30:C36" si="7">SUM(D30:F30)</f>
        <v>1195</v>
      </c>
      <c r="D30" s="178">
        <v>715</v>
      </c>
      <c r="E30" s="178">
        <v>104</v>
      </c>
      <c r="F30" s="178">
        <v>376</v>
      </c>
      <c r="G30" s="177">
        <v>945</v>
      </c>
      <c r="H30" s="179">
        <v>881</v>
      </c>
    </row>
    <row r="31" spans="1:8" x14ac:dyDescent="0.2">
      <c r="A31" s="180" t="s">
        <v>174</v>
      </c>
      <c r="B31" s="181">
        <f t="shared" si="6"/>
        <v>427</v>
      </c>
      <c r="C31" s="181">
        <f t="shared" si="7"/>
        <v>331</v>
      </c>
      <c r="D31" s="182">
        <v>228</v>
      </c>
      <c r="E31" s="182">
        <v>6</v>
      </c>
      <c r="F31" s="182">
        <v>97</v>
      </c>
      <c r="G31" s="181">
        <v>96</v>
      </c>
      <c r="H31" s="183">
        <v>90</v>
      </c>
    </row>
    <row r="32" spans="1:8" x14ac:dyDescent="0.2">
      <c r="A32" s="180" t="s">
        <v>175</v>
      </c>
      <c r="B32" s="181">
        <f t="shared" si="6"/>
        <v>133</v>
      </c>
      <c r="C32" s="181">
        <f t="shared" si="7"/>
        <v>72</v>
      </c>
      <c r="D32" s="182">
        <v>45</v>
      </c>
      <c r="E32" s="182">
        <v>0</v>
      </c>
      <c r="F32" s="182">
        <v>27</v>
      </c>
      <c r="G32" s="181">
        <v>61</v>
      </c>
      <c r="H32" s="183">
        <v>26</v>
      </c>
    </row>
    <row r="33" spans="1:8" x14ac:dyDescent="0.2">
      <c r="A33" s="180" t="s">
        <v>176</v>
      </c>
      <c r="B33" s="181">
        <f t="shared" si="6"/>
        <v>1520</v>
      </c>
      <c r="C33" s="181">
        <f t="shared" si="7"/>
        <v>774</v>
      </c>
      <c r="D33" s="182">
        <v>432</v>
      </c>
      <c r="E33" s="182">
        <v>98</v>
      </c>
      <c r="F33" s="182">
        <v>244</v>
      </c>
      <c r="G33" s="181">
        <v>746</v>
      </c>
      <c r="H33" s="183">
        <v>725</v>
      </c>
    </row>
    <row r="34" spans="1:8" x14ac:dyDescent="0.2">
      <c r="A34" s="184" t="s">
        <v>177</v>
      </c>
      <c r="B34" s="177">
        <f t="shared" si="6"/>
        <v>1833</v>
      </c>
      <c r="C34" s="177">
        <f t="shared" si="7"/>
        <v>1156</v>
      </c>
      <c r="D34" s="178">
        <v>515</v>
      </c>
      <c r="E34" s="178">
        <v>24</v>
      </c>
      <c r="F34" s="178">
        <v>617</v>
      </c>
      <c r="G34" s="177">
        <v>677</v>
      </c>
      <c r="H34" s="179">
        <v>672</v>
      </c>
    </row>
    <row r="35" spans="1:8" x14ac:dyDescent="0.2">
      <c r="A35" s="184" t="s">
        <v>178</v>
      </c>
      <c r="B35" s="177">
        <f t="shared" si="6"/>
        <v>398</v>
      </c>
      <c r="C35" s="177">
        <f t="shared" si="7"/>
        <v>277</v>
      </c>
      <c r="D35" s="178">
        <v>206</v>
      </c>
      <c r="E35" s="178">
        <v>0</v>
      </c>
      <c r="F35" s="178">
        <v>71</v>
      </c>
      <c r="G35" s="177">
        <v>121</v>
      </c>
      <c r="H35" s="179">
        <v>53</v>
      </c>
    </row>
    <row r="36" spans="1:8" x14ac:dyDescent="0.2">
      <c r="A36" s="192" t="s">
        <v>179</v>
      </c>
      <c r="B36" s="193">
        <f t="shared" si="6"/>
        <v>4371</v>
      </c>
      <c r="C36" s="193">
        <f t="shared" si="7"/>
        <v>2628</v>
      </c>
      <c r="D36" s="194">
        <f>D30+D34+D35</f>
        <v>1436</v>
      </c>
      <c r="E36" s="194">
        <f>E30+E34+E35</f>
        <v>128</v>
      </c>
      <c r="F36" s="194">
        <f>F30+F34+F35</f>
        <v>1064</v>
      </c>
      <c r="G36" s="193">
        <f>G30+G34+G35</f>
        <v>1743</v>
      </c>
      <c r="H36" s="195">
        <f>H30+H34+H35</f>
        <v>1606</v>
      </c>
    </row>
  </sheetData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figures Q2</vt:lpstr>
      <vt:lpstr>PL Q2</vt:lpstr>
      <vt:lpstr>CF Q2</vt:lpstr>
      <vt:lpstr>BS Q2</vt:lpstr>
      <vt:lpstr>EQ Q2</vt:lpstr>
      <vt:lpstr>Sales Q2</vt:lpstr>
      <vt:lpstr>New biopharmsplit Q1 to Q4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JUOR (Julie Overgaard)</dc:creator>
  <cp:lastModifiedBy>JUOR (Julie Overgaard)</cp:lastModifiedBy>
  <cp:lastPrinted>2021-08-03T11:41:25Z</cp:lastPrinted>
  <dcterms:created xsi:type="dcterms:W3CDTF">2019-08-07T14:02:54Z</dcterms:created>
  <dcterms:modified xsi:type="dcterms:W3CDTF">2021-08-03T15:12:11Z</dcterms:modified>
</cp:coreProperties>
</file>